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65341" windowWidth="6180" windowHeight="8160" tabRatio="668" activeTab="0"/>
  </bookViews>
  <sheets>
    <sheet name="Kas-Bank (2010)" sheetId="1" r:id="rId1"/>
    <sheet name="Lijst" sheetId="2" r:id="rId2"/>
  </sheets>
  <externalReferences>
    <externalReference r:id="rId5"/>
  </externalReferences>
  <definedNames>
    <definedName name="_xlnm._FilterDatabase" localSheetId="1" hidden="1">'Lijst'!$A$2:$X$30</definedName>
    <definedName name="aan">'[1]Aann'!$A$1:$P$183</definedName>
    <definedName name="Afdruk2a4">#REF!</definedName>
    <definedName name="AfdrukA4">#REF!</definedName>
    <definedName name="_xlnm.Print_Area" localSheetId="0">'Kas-Bank (2010)'!$A$2:$AC$87</definedName>
    <definedName name="_xlnm.Print_Area" localSheetId="1">'Lijst'!$A$2:$X$29</definedName>
    <definedName name="bapr">#REF!</definedName>
    <definedName name="baug">#REF!</definedName>
    <definedName name="bdec">#REF!</definedName>
    <definedName name="bfeb">#REF!</definedName>
    <definedName name="bjan">#REF!</definedName>
    <definedName name="bjul">#REF!</definedName>
    <definedName name="bjul\">#REF!</definedName>
    <definedName name="bjun">#REF!</definedName>
    <definedName name="bmaa">#REF!</definedName>
    <definedName name="bmei">#REF!</definedName>
    <definedName name="bnov">#REF!</definedName>
    <definedName name="bokt">#REF!</definedName>
    <definedName name="bsep">#REF!</definedName>
    <definedName name="bwo10">#REF!</definedName>
    <definedName name="ch">#REF!</definedName>
    <definedName name="club">#REF!</definedName>
    <definedName name="cont">#REF!</definedName>
    <definedName name="ee">'Lijst'!$E$3:$U$30</definedName>
    <definedName name="elf">#REF!</definedName>
    <definedName name="gereed">#REF!</definedName>
    <definedName name="guta">#REF!</definedName>
    <definedName name="gutb">#REF!</definedName>
    <definedName name="gutc">#REF!</definedName>
    <definedName name="gutd">#REF!</definedName>
    <definedName name="gute">#REF!</definedName>
    <definedName name="gutf">#REF!</definedName>
    <definedName name="gutg">#REF!</definedName>
    <definedName name="guth">#REF!</definedName>
    <definedName name="guti">#REF!</definedName>
    <definedName name="gutj">#REF!</definedName>
    <definedName name="gutk">#REF!</definedName>
    <definedName name="gutl">#REF!</definedName>
    <definedName name="gutm">#REF!</definedName>
    <definedName name="gutn">#REF!</definedName>
    <definedName name="guto">#REF!</definedName>
    <definedName name="gutp">#REF!</definedName>
    <definedName name="guva">#REF!</definedName>
    <definedName name="guvb">#REF!</definedName>
    <definedName name="guvc">#REF!</definedName>
    <definedName name="guvd">#REF!</definedName>
    <definedName name="guve">#REF!</definedName>
    <definedName name="guvf">#REF!</definedName>
    <definedName name="guvg">#REF!</definedName>
    <definedName name="guvh">#REF!</definedName>
    <definedName name="guvi">#REF!</definedName>
    <definedName name="guvj">#REF!</definedName>
    <definedName name="guvk">#REF!</definedName>
    <definedName name="guvl">#REF!</definedName>
    <definedName name="guvm">#REF!</definedName>
    <definedName name="guvn">#REF!</definedName>
    <definedName name="guvo">#REF!</definedName>
    <definedName name="guvp">#REF!</definedName>
    <definedName name="jaar1" localSheetId="0">'Kas-Bank (2010)'!$A$1</definedName>
    <definedName name="jaar1">#REF!</definedName>
    <definedName name="jaar2" localSheetId="0">'Kas-Bank (2010)'!$B$1</definedName>
    <definedName name="jaar2">#REF!</definedName>
    <definedName name="kapr">#REF!</definedName>
    <definedName name="kas">#REF!</definedName>
    <definedName name="kas1">#REF!</definedName>
    <definedName name="kaug">#REF!</definedName>
    <definedName name="kdec">#REF!</definedName>
    <definedName name="kfeb">#REF!</definedName>
    <definedName name="kjan">#REF!</definedName>
    <definedName name="kjul">#REF!</definedName>
    <definedName name="kjun">#REF!</definedName>
    <definedName name="kmaa">#REF!</definedName>
    <definedName name="kmei">#REF!</definedName>
    <definedName name="knov">#REF!</definedName>
    <definedName name="kokt">#REF!</definedName>
    <definedName name="ksep">#REF!</definedName>
    <definedName name="matr">#REF!</definedName>
    <definedName name="ov">#REF!</definedName>
    <definedName name="ploeg">#REF!</definedName>
    <definedName name="pr01">'[1]Pr01'!$A$3:$AO$1003</definedName>
    <definedName name="prijs">#REF!</definedName>
    <definedName name="ptua">#REF!</definedName>
    <definedName name="ptub">#REF!</definedName>
    <definedName name="ptuc">#REF!</definedName>
    <definedName name="ptud">#REF!</definedName>
    <definedName name="ptue">#REF!</definedName>
    <definedName name="ptuf">#REF!</definedName>
    <definedName name="ptug">#REF!</definedName>
    <definedName name="ptuh">#REF!</definedName>
    <definedName name="ptui">#REF!</definedName>
    <definedName name="ptuj">#REF!</definedName>
    <definedName name="ptuk">#REF!</definedName>
    <definedName name="ptul">#REF!</definedName>
    <definedName name="ptum">#REF!</definedName>
    <definedName name="ptun">#REF!</definedName>
    <definedName name="ptuo">#REF!</definedName>
    <definedName name="ptup">#REF!</definedName>
    <definedName name="qqq">#REF!</definedName>
    <definedName name="sch">#REF!</definedName>
    <definedName name="sch2">#REF!</definedName>
    <definedName name="schem">#REF!</definedName>
    <definedName name="schema">#REF!</definedName>
    <definedName name="speel">#REF!</definedName>
    <definedName name="stand">#REF!</definedName>
    <definedName name="tabel">#REF!</definedName>
    <definedName name="tel">#REF!</definedName>
    <definedName name="term">#REF!</definedName>
    <definedName name="termijn">#REF!</definedName>
    <definedName name="wed">#REF!</definedName>
    <definedName name="werk">#REF!</definedName>
    <definedName name="ww">#REF!</definedName>
    <definedName name="ze1">#REF!</definedName>
    <definedName name="ze1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e7">#REF!</definedName>
    <definedName name="ze8">#REF!</definedName>
    <definedName name="ze9">#REF!</definedName>
    <definedName name="zo._17_2">'Lijst'!$R$32:$R$40</definedName>
    <definedName name="zs11">#REF!</definedName>
    <definedName name="zs12">#REF!</definedName>
  </definedNames>
  <calcPr fullCalcOnLoad="1"/>
</workbook>
</file>

<file path=xl/sharedStrings.xml><?xml version="1.0" encoding="utf-8"?>
<sst xmlns="http://schemas.openxmlformats.org/spreadsheetml/2006/main" count="563" uniqueCount="271">
  <si>
    <t>Telefoon</t>
  </si>
  <si>
    <t>Aalderink</t>
  </si>
  <si>
    <t>Harrie</t>
  </si>
  <si>
    <t>Bollenweg 6</t>
  </si>
  <si>
    <t>7495 RV</t>
  </si>
  <si>
    <t>Engelbertink</t>
  </si>
  <si>
    <t>Hans</t>
  </si>
  <si>
    <t>Marcel</t>
  </si>
  <si>
    <t>Kosterink</t>
  </si>
  <si>
    <t>Arnold</t>
  </si>
  <si>
    <t>Oude Postweg 117</t>
  </si>
  <si>
    <t>7557 DC</t>
  </si>
  <si>
    <t>Kroeze</t>
  </si>
  <si>
    <t>Peter</t>
  </si>
  <si>
    <t>Post</t>
  </si>
  <si>
    <t>Raymond</t>
  </si>
  <si>
    <t>7557 LX</t>
  </si>
  <si>
    <t>Satink</t>
  </si>
  <si>
    <t>Andre</t>
  </si>
  <si>
    <t>Plein 1918 3</t>
  </si>
  <si>
    <t>7553 BJ</t>
  </si>
  <si>
    <t>Wennink</t>
  </si>
  <si>
    <t>Rijnstraat 14</t>
  </si>
  <si>
    <t>7555 WK</t>
  </si>
  <si>
    <t xml:space="preserve"> </t>
  </si>
  <si>
    <t>Leider</t>
  </si>
  <si>
    <t>Johnny</t>
  </si>
  <si>
    <t>Dr.A.Kuyperstraat 52</t>
  </si>
  <si>
    <t>7556 DZ</t>
  </si>
  <si>
    <t>Rob</t>
  </si>
  <si>
    <t>7557 JS</t>
  </si>
  <si>
    <t>Voornaam</t>
  </si>
  <si>
    <t>Bachstraat 4</t>
  </si>
  <si>
    <t>7557 VS</t>
  </si>
  <si>
    <t>Scheids</t>
  </si>
  <si>
    <t>Montfertlandstraat 9</t>
  </si>
  <si>
    <t>1e</t>
  </si>
  <si>
    <t>Jan</t>
  </si>
  <si>
    <t>7557 TD</t>
  </si>
  <si>
    <t>Vast</t>
  </si>
  <si>
    <t>Banksaldo</t>
  </si>
  <si>
    <t>Kassaldo</t>
  </si>
  <si>
    <t>Debet</t>
  </si>
  <si>
    <t>Credit</t>
  </si>
  <si>
    <t>7559 LR</t>
  </si>
  <si>
    <t>Omschrijving</t>
  </si>
  <si>
    <t>Datum</t>
  </si>
  <si>
    <t>Kas-saldo</t>
  </si>
  <si>
    <t>Saldo September (Bank+Kas)</t>
  </si>
  <si>
    <t>Saldo Oktober (Bank+Kas)</t>
  </si>
  <si>
    <t>Saldo November (Bank+Kas)</t>
  </si>
  <si>
    <t>Saldo December (Bank+Kas)</t>
  </si>
  <si>
    <t>Saldo Januari (Bank+Kas)</t>
  </si>
  <si>
    <t>Saldo Februari (Bank+Kas)</t>
  </si>
  <si>
    <t>Saldo Maart (Bank+Kas)</t>
  </si>
  <si>
    <t>Bank-saldo</t>
  </si>
  <si>
    <t>Saldo April (Bank+Kas)</t>
  </si>
  <si>
    <t>Saldo Mei (Bank+Kas)</t>
  </si>
  <si>
    <t>Saldo Augustus (Bank+Kas)</t>
  </si>
  <si>
    <t>Saldo Juli (Bank+Kas)</t>
  </si>
  <si>
    <t>Saldo Juni (Bank+Kas)</t>
  </si>
  <si>
    <t>Castorweg 100</t>
  </si>
  <si>
    <t>7558 SV</t>
  </si>
  <si>
    <t>Kers</t>
  </si>
  <si>
    <t>BNVG 703</t>
  </si>
  <si>
    <t>BNVH 959</t>
  </si>
  <si>
    <t>7558 HH</t>
  </si>
  <si>
    <t>Klein Heerenbrink</t>
  </si>
  <si>
    <t>dikkepad71@hotmail.com</t>
  </si>
  <si>
    <t>Everlo</t>
  </si>
  <si>
    <t>Theo</t>
  </si>
  <si>
    <t>Natter</t>
  </si>
  <si>
    <t>Arno</t>
  </si>
  <si>
    <t>BNVC 07N</t>
  </si>
  <si>
    <t>BWO</t>
  </si>
  <si>
    <t>Postcode</t>
  </si>
  <si>
    <t>Achternaam</t>
  </si>
  <si>
    <t>C1</t>
  </si>
  <si>
    <t>C2</t>
  </si>
  <si>
    <t>Straat</t>
  </si>
  <si>
    <t>Geb.datum</t>
  </si>
  <si>
    <t>Leeftijd</t>
  </si>
  <si>
    <t>KNVN-nr</t>
  </si>
  <si>
    <t>06-nummer</t>
  </si>
  <si>
    <t>E-mail</t>
  </si>
  <si>
    <t>S</t>
  </si>
  <si>
    <t>e</t>
  </si>
  <si>
    <t>u</t>
  </si>
  <si>
    <t>p</t>
  </si>
  <si>
    <t>Krakers (Capt)</t>
  </si>
  <si>
    <t>BNVC 02I</t>
  </si>
  <si>
    <t>s</t>
  </si>
  <si>
    <t>BNVF 007</t>
  </si>
  <si>
    <t>anneke.ok@keyaccess.nl</t>
  </si>
  <si>
    <t>BNVD 193</t>
  </si>
  <si>
    <t>j</t>
  </si>
  <si>
    <t>c</t>
  </si>
  <si>
    <t>a</t>
  </si>
  <si>
    <t>0547-276201</t>
  </si>
  <si>
    <t>v</t>
  </si>
  <si>
    <t>k</t>
  </si>
  <si>
    <t>FHXR 12W</t>
  </si>
  <si>
    <t>t</t>
  </si>
  <si>
    <t>w</t>
  </si>
  <si>
    <t>i</t>
  </si>
  <si>
    <t>g</t>
  </si>
  <si>
    <t>b</t>
  </si>
  <si>
    <t>S. Bikostraat 15</t>
  </si>
  <si>
    <t>BNVD 05Q</t>
  </si>
  <si>
    <t>moramuil@planet.nl</t>
  </si>
  <si>
    <t>l</t>
  </si>
  <si>
    <t>L. Saalbornstraat 1</t>
  </si>
  <si>
    <t>q</t>
  </si>
  <si>
    <t>BNVD 377</t>
  </si>
  <si>
    <t>J. Oberchtstraat 2</t>
  </si>
  <si>
    <t>BNVB 17P</t>
  </si>
  <si>
    <t>n</t>
  </si>
  <si>
    <t>d</t>
  </si>
  <si>
    <t>f</t>
  </si>
  <si>
    <t>m</t>
  </si>
  <si>
    <t xml:space="preserve">Clubhuis </t>
  </si>
  <si>
    <t>h</t>
  </si>
  <si>
    <t>r</t>
  </si>
  <si>
    <t>06 15308739</t>
  </si>
  <si>
    <t>06 55876985</t>
  </si>
  <si>
    <t>06 51175510</t>
  </si>
  <si>
    <t>Notulist</t>
  </si>
  <si>
    <t>GCLS 72V</t>
  </si>
  <si>
    <t>BBL7 353</t>
  </si>
  <si>
    <t>Spoorstraat 35</t>
  </si>
  <si>
    <t>p.hemmer@home.nl</t>
  </si>
  <si>
    <t>jan.everlo@tiscali.nl</t>
  </si>
  <si>
    <t>Bart</t>
  </si>
  <si>
    <t>Mark</t>
  </si>
  <si>
    <t>06-4214 5008</t>
  </si>
  <si>
    <t>Olde Kalter</t>
  </si>
  <si>
    <t>Schlepper</t>
  </si>
  <si>
    <t>Vlagger</t>
  </si>
  <si>
    <t>FQQY 969</t>
  </si>
  <si>
    <t>06-1533 2555</t>
  </si>
  <si>
    <t>arno@natter.nl</t>
  </si>
  <si>
    <t>j.b.kosterink@home.nl</t>
  </si>
  <si>
    <t>pjm.kroeze@hetnet.nl</t>
  </si>
  <si>
    <t>06 23453967</t>
  </si>
  <si>
    <t>vast</t>
  </si>
  <si>
    <t>superbigbibo@hotmail.com</t>
  </si>
  <si>
    <t>P. Pellastraat 76</t>
  </si>
  <si>
    <t>Eddy</t>
  </si>
  <si>
    <t>jmkers@home.nl</t>
  </si>
  <si>
    <t>06 20520951</t>
  </si>
  <si>
    <t>06 46320562</t>
  </si>
  <si>
    <t>Nieuwe E-mail ?????</t>
  </si>
  <si>
    <t>Bardienst 1</t>
  </si>
  <si>
    <t>Tijd bij 1</t>
  </si>
  <si>
    <t>Bardienst 2</t>
  </si>
  <si>
    <t>Tijd bi j2</t>
  </si>
  <si>
    <t>za.6-5</t>
  </si>
  <si>
    <t>za.13-5</t>
  </si>
  <si>
    <t>11:00--15:00</t>
  </si>
  <si>
    <t>13:00--17:00</t>
  </si>
  <si>
    <t>06 27072726</t>
  </si>
  <si>
    <t>Poelman</t>
  </si>
  <si>
    <t>Gert Jan</t>
  </si>
  <si>
    <t>7559 JS</t>
  </si>
  <si>
    <t>06-25025227</t>
  </si>
  <si>
    <t>boetjepoelman@hotmail.com</t>
  </si>
  <si>
    <t>Overbeek</t>
  </si>
  <si>
    <t>Ronnie</t>
  </si>
  <si>
    <t>Elsmarsweg 6</t>
  </si>
  <si>
    <t>7557 PA</t>
  </si>
  <si>
    <t>06-54933558</t>
  </si>
  <si>
    <t>bennadje@hotmail.com</t>
  </si>
  <si>
    <t>11:00-14:00</t>
  </si>
  <si>
    <t>BNVD 21W</t>
  </si>
  <si>
    <t>BNVF 19D</t>
  </si>
  <si>
    <t>BNVC 60E</t>
  </si>
  <si>
    <t>BMVH 21I</t>
  </si>
  <si>
    <t>LZPJ 92W</t>
  </si>
  <si>
    <t>06-14454777</t>
  </si>
  <si>
    <t>x</t>
  </si>
  <si>
    <t>BNVG 39O</t>
  </si>
  <si>
    <t>2006-2</t>
  </si>
  <si>
    <t>2007-2e</t>
  </si>
  <si>
    <t>afkrakers@home.nl</t>
  </si>
  <si>
    <t>info@schildersbedrijf-tuindorp.nl</t>
  </si>
  <si>
    <t>liesbeth.rob@home.nl</t>
  </si>
  <si>
    <t>mwennink@zonnet.nl</t>
  </si>
  <si>
    <t>R.Stolzstraat 80</t>
  </si>
  <si>
    <t>7558 CC</t>
  </si>
  <si>
    <t>06-53737520</t>
  </si>
  <si>
    <t>06-51746414</t>
  </si>
  <si>
    <t>y</t>
  </si>
  <si>
    <t>z</t>
  </si>
  <si>
    <t>manonrob@home.nl</t>
  </si>
  <si>
    <t>10:00--13:00</t>
  </si>
  <si>
    <t>13:00--16:00</t>
  </si>
  <si>
    <t>16:00--18:30</t>
  </si>
  <si>
    <t>za. 22-9</t>
  </si>
  <si>
    <t>zo. 30-9</t>
  </si>
  <si>
    <t>11:00--14:00</t>
  </si>
  <si>
    <t>za. 27-10</t>
  </si>
  <si>
    <t>zo. 4-11</t>
  </si>
  <si>
    <t>zo. 2-12</t>
  </si>
  <si>
    <t>13:30--16:30</t>
  </si>
  <si>
    <t>zo. 16-12</t>
  </si>
  <si>
    <t>Even niet</t>
  </si>
  <si>
    <t>06-51525911</t>
  </si>
  <si>
    <t>Teuiten</t>
  </si>
  <si>
    <t>Annabijnstraat 23</t>
  </si>
  <si>
    <t>7552 NA</t>
  </si>
  <si>
    <t>06-14034302</t>
  </si>
  <si>
    <t>mark.teuiten@gmail.com</t>
  </si>
  <si>
    <t>aa</t>
  </si>
  <si>
    <t>raymondaalderink@live.nl</t>
  </si>
  <si>
    <t>06 48508347</t>
  </si>
  <si>
    <t>Kamps</t>
  </si>
  <si>
    <t>Stefan</t>
  </si>
  <si>
    <t>G.Peuscherstraat 191</t>
  </si>
  <si>
    <t>7558 BD</t>
  </si>
  <si>
    <t>06-5515 6570</t>
  </si>
  <si>
    <t>C.Kellingstraat 14</t>
  </si>
  <si>
    <t>7558 ZA</t>
  </si>
  <si>
    <t>zo. 17-2</t>
  </si>
  <si>
    <t>3x</t>
  </si>
  <si>
    <t>zo. 2-3</t>
  </si>
  <si>
    <t>2x</t>
  </si>
  <si>
    <t>zo. 16-3</t>
  </si>
  <si>
    <t>ma. 24-3</t>
  </si>
  <si>
    <t>zo. 6-4</t>
  </si>
  <si>
    <t>za. 26-4</t>
  </si>
  <si>
    <t>zo. 4-5</t>
  </si>
  <si>
    <t>06 51746414</t>
  </si>
  <si>
    <t>stefankim@home.nl</t>
  </si>
  <si>
    <t>o</t>
  </si>
  <si>
    <t>Pieper</t>
  </si>
  <si>
    <t>Justin</t>
  </si>
  <si>
    <t>Bandoenstraat 38</t>
  </si>
  <si>
    <t>bartengelbertink@gmail.com</t>
  </si>
  <si>
    <t>stefanisnatter@hotmail.com</t>
  </si>
  <si>
    <t>06-23208786</t>
  </si>
  <si>
    <t>Fluweelplein 33</t>
  </si>
  <si>
    <t>7553 MG</t>
  </si>
  <si>
    <t>074-7850252</t>
  </si>
  <si>
    <t>BMQR47M</t>
  </si>
  <si>
    <t>MJSG91A</t>
  </si>
  <si>
    <t>BNVG71S</t>
  </si>
  <si>
    <t>FFXB99T</t>
  </si>
  <si>
    <t>Basten van</t>
  </si>
  <si>
    <t>Robin</t>
  </si>
  <si>
    <t>Westerhof</t>
  </si>
  <si>
    <t>Thiemo</t>
  </si>
  <si>
    <t>S10ab</t>
  </si>
  <si>
    <t>Factuur Menkehorst</t>
  </si>
  <si>
    <t>Kosten Rabo</t>
  </si>
  <si>
    <t>TGC-2011-029</t>
  </si>
  <si>
    <t>Km Rick en Lucq</t>
  </si>
  <si>
    <t>Markanti Hengelo</t>
  </si>
  <si>
    <t>Km Lars, Jordy, Stef</t>
  </si>
  <si>
    <t>Koffie Kantoor Mike</t>
  </si>
  <si>
    <t>Km Bart OW</t>
  </si>
  <si>
    <t>TGC2011-033</t>
  </si>
  <si>
    <t>TGC2011-044</t>
  </si>
  <si>
    <t>Km, snack Rob R</t>
  </si>
  <si>
    <t>TGC2011-028</t>
  </si>
  <si>
    <t>Kms Sjors en Patrick</t>
  </si>
  <si>
    <t>Kms Bart en Maarten</t>
  </si>
  <si>
    <t>TGC2011-023</t>
  </si>
  <si>
    <t>TGC 2012 026</t>
  </si>
  <si>
    <t>Kms Lucq en Leon</t>
  </si>
  <si>
    <t>Factuur Vossebeld</t>
  </si>
  <si>
    <t>Marcel Jansen HOT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</si>
</sst>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d/mm/yy"/>
    <numFmt numFmtId="179" formatCode="_-* #,##0_-;_-* #,##0\-;_-* &quot;-&quot;??_-;_-@_-"/>
    <numFmt numFmtId="180" formatCode="0.0"/>
    <numFmt numFmtId="181" formatCode="#,##0&quot;-&quot;"/>
    <numFmt numFmtId="182" formatCode="d\ mmmm\ yyyy"/>
    <numFmt numFmtId="183" formatCode="d/m"/>
    <numFmt numFmtId="184" formatCode="d/mm/yy"/>
    <numFmt numFmtId="185" formatCode="dd/mm/\y\y"/>
    <numFmt numFmtId="186" formatCode="_-\€\ * #,##0.00_-;_-\€\ * #,##0.00\-;_-\€\ * &quot;-&quot;??_-;_-@_-"/>
    <numFmt numFmtId="187" formatCode="_-[$€]\ * #,##0.00_-;_-[$€]\ * #,##0.00\-;_-[$€]\ * &quot;-&quot;??_-;_-@_-"/>
    <numFmt numFmtId="188" formatCode="mmm/yyyy"/>
    <numFmt numFmtId="189" formatCode="[$-413]dddd\ d\ mmmm\ yyyy"/>
    <numFmt numFmtId="190" formatCode="d/mm/yy;@"/>
    <numFmt numFmtId="191" formatCode="_-* #,##0.0_-;_-* #,##0.0\-;_-* &quot;-&quot;??_-;_-@_-"/>
    <numFmt numFmtId="192" formatCode="_-* #,##0.000_-;_-* #,##0.000\-;_-* &quot;-&quot;??_-;_-@_-"/>
    <numFmt numFmtId="193" formatCode="dd/mm/yy;@"/>
    <numFmt numFmtId="194" formatCode="h:mm;@"/>
    <numFmt numFmtId="195" formatCode="&quot;€&quot;\ #,##0.0_-;[Red]&quot;€&quot;\ #,##0.0\-"/>
    <numFmt numFmtId="196" formatCode="d/m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</numFmts>
  <fonts count="5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8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1" fontId="7" fillId="0" borderId="10" xfId="48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83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171" fontId="7" fillId="0" borderId="15" xfId="48" applyFont="1" applyBorder="1" applyAlignment="1">
      <alignment/>
    </xf>
    <xf numFmtId="171" fontId="7" fillId="0" borderId="16" xfId="48" applyFont="1" applyBorder="1" applyAlignment="1">
      <alignment/>
    </xf>
    <xf numFmtId="183" fontId="7" fillId="0" borderId="17" xfId="0" applyNumberFormat="1" applyFont="1" applyBorder="1" applyAlignment="1">
      <alignment/>
    </xf>
    <xf numFmtId="171" fontId="7" fillId="0" borderId="18" xfId="48" applyFont="1" applyBorder="1" applyAlignment="1">
      <alignment/>
    </xf>
    <xf numFmtId="183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171" fontId="7" fillId="0" borderId="20" xfId="48" applyFont="1" applyBorder="1" applyAlignment="1">
      <alignment/>
    </xf>
    <xf numFmtId="0" fontId="7" fillId="0" borderId="21" xfId="0" applyFont="1" applyBorder="1" applyAlignment="1">
      <alignment/>
    </xf>
    <xf numFmtId="171" fontId="7" fillId="0" borderId="22" xfId="48" applyFont="1" applyBorder="1" applyAlignment="1">
      <alignment/>
    </xf>
    <xf numFmtId="16" fontId="7" fillId="0" borderId="23" xfId="0" applyNumberFormat="1" applyFont="1" applyBorder="1" applyAlignment="1">
      <alignment/>
    </xf>
    <xf numFmtId="171" fontId="7" fillId="0" borderId="24" xfId="48" applyFont="1" applyBorder="1" applyAlignment="1">
      <alignment/>
    </xf>
    <xf numFmtId="171" fontId="6" fillId="0" borderId="25" xfId="48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171" fontId="5" fillId="0" borderId="27" xfId="0" applyNumberFormat="1" applyFont="1" applyBorder="1" applyAlignment="1">
      <alignment/>
    </xf>
    <xf numFmtId="171" fontId="10" fillId="0" borderId="15" xfId="48" applyFont="1" applyBorder="1" applyAlignment="1">
      <alignment/>
    </xf>
    <xf numFmtId="0" fontId="11" fillId="0" borderId="0" xfId="58" applyFont="1">
      <alignment/>
      <protection/>
    </xf>
    <xf numFmtId="0" fontId="11" fillId="0" borderId="0" xfId="58" applyFont="1" applyAlignment="1">
      <alignment horizontal="left"/>
      <protection/>
    </xf>
    <xf numFmtId="0" fontId="11" fillId="0" borderId="0" xfId="58" applyNumberFormat="1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178" fontId="11" fillId="0" borderId="0" xfId="58" applyNumberFormat="1" applyFont="1">
      <alignment/>
      <protection/>
    </xf>
    <xf numFmtId="0" fontId="11" fillId="0" borderId="10" xfId="58" applyFont="1" applyBorder="1">
      <alignment/>
      <protection/>
    </xf>
    <xf numFmtId="0" fontId="11" fillId="0" borderId="10" xfId="58" applyFont="1" applyBorder="1" applyAlignment="1">
      <alignment horizontal="left"/>
      <protection/>
    </xf>
    <xf numFmtId="0" fontId="11" fillId="0" borderId="10" xfId="58" applyFont="1" applyBorder="1" applyAlignment="1">
      <alignment horizontal="center"/>
      <protection/>
    </xf>
    <xf numFmtId="0" fontId="11" fillId="0" borderId="10" xfId="58" applyNumberFormat="1" applyFont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178" fontId="11" fillId="0" borderId="10" xfId="58" applyNumberFormat="1" applyFont="1" applyBorder="1" applyAlignment="1">
      <alignment horizontal="center"/>
      <protection/>
    </xf>
    <xf numFmtId="180" fontId="11" fillId="0" borderId="10" xfId="58" applyNumberFormat="1" applyFont="1" applyBorder="1" applyAlignment="1">
      <alignment horizontal="right"/>
      <protection/>
    </xf>
    <xf numFmtId="0" fontId="11" fillId="33" borderId="10" xfId="58" applyFont="1" applyFill="1" applyBorder="1" applyAlignment="1">
      <alignment horizontal="center"/>
      <protection/>
    </xf>
    <xf numFmtId="178" fontId="11" fillId="0" borderId="10" xfId="58" applyNumberFormat="1" applyFont="1" applyBorder="1" applyAlignment="1">
      <alignment horizontal="right"/>
      <protection/>
    </xf>
    <xf numFmtId="0" fontId="11" fillId="0" borderId="10" xfId="58" applyFont="1" applyBorder="1" applyAlignment="1">
      <alignment horizontal="right"/>
      <protection/>
    </xf>
    <xf numFmtId="0" fontId="8" fillId="0" borderId="10" xfId="46" applyFont="1" applyBorder="1" applyAlignment="1" applyProtection="1">
      <alignment/>
      <protection/>
    </xf>
    <xf numFmtId="0" fontId="11" fillId="0" borderId="15" xfId="58" applyFont="1" applyBorder="1">
      <alignment/>
      <protection/>
    </xf>
    <xf numFmtId="0" fontId="11" fillId="33" borderId="15" xfId="58" applyFont="1" applyFill="1" applyBorder="1">
      <alignment/>
      <protection/>
    </xf>
    <xf numFmtId="0" fontId="11" fillId="0" borderId="15" xfId="58" applyFont="1" applyBorder="1" applyAlignment="1">
      <alignment horizontal="center"/>
      <protection/>
    </xf>
    <xf numFmtId="0" fontId="11" fillId="0" borderId="15" xfId="58" applyFont="1" applyBorder="1" applyAlignment="1">
      <alignment horizontal="left"/>
      <protection/>
    </xf>
    <xf numFmtId="0" fontId="11" fillId="0" borderId="15" xfId="58" applyNumberFormat="1" applyFont="1" applyBorder="1" applyAlignment="1">
      <alignment horizontal="center"/>
      <protection/>
    </xf>
    <xf numFmtId="0" fontId="11" fillId="0" borderId="15" xfId="58" applyFont="1" applyBorder="1" applyAlignment="1" quotePrefix="1">
      <alignment horizontal="right"/>
      <protection/>
    </xf>
    <xf numFmtId="178" fontId="11" fillId="0" borderId="15" xfId="58" applyNumberFormat="1" applyFont="1" applyBorder="1" applyAlignment="1">
      <alignment horizontal="center"/>
      <protection/>
    </xf>
    <xf numFmtId="180" fontId="11" fillId="0" borderId="15" xfId="58" applyNumberFormat="1" applyFont="1" applyBorder="1" applyAlignment="1">
      <alignment horizontal="right"/>
      <protection/>
    </xf>
    <xf numFmtId="17" fontId="7" fillId="0" borderId="0" xfId="58" applyNumberFormat="1" applyFont="1" quotePrefix="1">
      <alignment/>
      <protection/>
    </xf>
    <xf numFmtId="0" fontId="8" fillId="0" borderId="28" xfId="45" applyBorder="1" applyAlignment="1" applyProtection="1">
      <alignment/>
      <protection/>
    </xf>
    <xf numFmtId="0" fontId="11" fillId="0" borderId="29" xfId="58" applyFont="1" applyBorder="1">
      <alignment/>
      <protection/>
    </xf>
    <xf numFmtId="0" fontId="8" fillId="0" borderId="29" xfId="45" applyBorder="1" applyAlignment="1" applyProtection="1">
      <alignment/>
      <protection/>
    </xf>
    <xf numFmtId="0" fontId="11" fillId="0" borderId="17" xfId="58" applyFont="1" applyBorder="1">
      <alignment/>
      <protection/>
    </xf>
    <xf numFmtId="0" fontId="11" fillId="0" borderId="30" xfId="58" applyFont="1" applyBorder="1" quotePrefix="1">
      <alignment/>
      <protection/>
    </xf>
    <xf numFmtId="0" fontId="11" fillId="0" borderId="31" xfId="58" applyFont="1" applyBorder="1">
      <alignment/>
      <protection/>
    </xf>
    <xf numFmtId="0" fontId="11" fillId="0" borderId="31" xfId="58" applyFont="1" applyBorder="1" quotePrefix="1">
      <alignment/>
      <protection/>
    </xf>
    <xf numFmtId="0" fontId="7" fillId="0" borderId="32" xfId="58" applyFont="1" applyBorder="1" quotePrefix="1">
      <alignment/>
      <protection/>
    </xf>
    <xf numFmtId="0" fontId="11" fillId="0" borderId="18" xfId="58" applyFont="1" applyBorder="1">
      <alignment/>
      <protection/>
    </xf>
    <xf numFmtId="0" fontId="11" fillId="0" borderId="14" xfId="58" applyFont="1" applyBorder="1">
      <alignment/>
      <protection/>
    </xf>
    <xf numFmtId="17" fontId="7" fillId="0" borderId="33" xfId="58" applyNumberFormat="1" applyFont="1" applyBorder="1" quotePrefix="1">
      <alignment/>
      <protection/>
    </xf>
    <xf numFmtId="0" fontId="11" fillId="0" borderId="16" xfId="58" applyFont="1" applyBorder="1">
      <alignment/>
      <protection/>
    </xf>
    <xf numFmtId="17" fontId="7" fillId="0" borderId="32" xfId="58" applyNumberFormat="1" applyFont="1" applyBorder="1" quotePrefix="1">
      <alignment/>
      <protection/>
    </xf>
    <xf numFmtId="17" fontId="7" fillId="0" borderId="32" xfId="58" applyNumberFormat="1" applyFont="1" applyBorder="1">
      <alignment/>
      <protection/>
    </xf>
    <xf numFmtId="0" fontId="11" fillId="0" borderId="34" xfId="58" applyFont="1" applyBorder="1">
      <alignment/>
      <protection/>
    </xf>
    <xf numFmtId="0" fontId="11" fillId="0" borderId="34" xfId="58" applyFont="1" applyBorder="1" applyAlignment="1">
      <alignment horizontal="center"/>
      <protection/>
    </xf>
    <xf numFmtId="0" fontId="11" fillId="0" borderId="34" xfId="58" applyNumberFormat="1" applyFont="1" applyBorder="1" applyAlignment="1">
      <alignment horizontal="center"/>
      <protection/>
    </xf>
    <xf numFmtId="178" fontId="11" fillId="0" borderId="34" xfId="58" applyNumberFormat="1" applyFont="1" applyBorder="1">
      <alignment/>
      <protection/>
    </xf>
    <xf numFmtId="180" fontId="11" fillId="0" borderId="34" xfId="58" applyNumberFormat="1" applyFont="1" applyBorder="1" applyAlignment="1">
      <alignment horizontal="right"/>
      <protection/>
    </xf>
    <xf numFmtId="0" fontId="11" fillId="0" borderId="35" xfId="58" applyFont="1" applyBorder="1">
      <alignment/>
      <protection/>
    </xf>
    <xf numFmtId="0" fontId="11" fillId="0" borderId="36" xfId="58" applyFont="1" applyBorder="1">
      <alignment/>
      <protection/>
    </xf>
    <xf numFmtId="0" fontId="11" fillId="0" borderId="37" xfId="58" applyFont="1" applyBorder="1">
      <alignment/>
      <protection/>
    </xf>
    <xf numFmtId="0" fontId="11" fillId="0" borderId="37" xfId="58" applyFont="1" applyBorder="1" applyAlignment="1">
      <alignment horizontal="left"/>
      <protection/>
    </xf>
    <xf numFmtId="0" fontId="11" fillId="0" borderId="37" xfId="58" applyFont="1" applyBorder="1" applyAlignment="1">
      <alignment horizontal="center"/>
      <protection/>
    </xf>
    <xf numFmtId="0" fontId="11" fillId="0" borderId="37" xfId="58" applyNumberFormat="1" applyFont="1" applyBorder="1" applyAlignment="1">
      <alignment horizontal="center"/>
      <protection/>
    </xf>
    <xf numFmtId="178" fontId="11" fillId="0" borderId="37" xfId="58" applyNumberFormat="1" applyFont="1" applyBorder="1">
      <alignment/>
      <protection/>
    </xf>
    <xf numFmtId="0" fontId="11" fillId="0" borderId="38" xfId="58" applyFont="1" applyBorder="1">
      <alignment/>
      <protection/>
    </xf>
    <xf numFmtId="0" fontId="11" fillId="0" borderId="39" xfId="58" applyFont="1" applyBorder="1">
      <alignment/>
      <protection/>
    </xf>
    <xf numFmtId="0" fontId="11" fillId="0" borderId="40" xfId="58" applyFont="1" applyBorder="1">
      <alignment/>
      <protection/>
    </xf>
    <xf numFmtId="0" fontId="11" fillId="0" borderId="41" xfId="58" applyFont="1" applyBorder="1">
      <alignment/>
      <protection/>
    </xf>
    <xf numFmtId="0" fontId="11" fillId="0" borderId="33" xfId="58" applyFont="1" applyBorder="1">
      <alignment/>
      <protection/>
    </xf>
    <xf numFmtId="0" fontId="11" fillId="0" borderId="0" xfId="58" applyFont="1" applyBorder="1">
      <alignment/>
      <protection/>
    </xf>
    <xf numFmtId="0" fontId="11" fillId="0" borderId="42" xfId="58" applyFont="1" applyBorder="1">
      <alignment/>
      <protection/>
    </xf>
    <xf numFmtId="0" fontId="11" fillId="0" borderId="32" xfId="58" applyFont="1" applyBorder="1">
      <alignment/>
      <protection/>
    </xf>
    <xf numFmtId="0" fontId="13" fillId="0" borderId="17" xfId="58" applyFont="1" applyBorder="1">
      <alignment/>
      <protection/>
    </xf>
    <xf numFmtId="16" fontId="13" fillId="0" borderId="31" xfId="58" applyNumberFormat="1" applyFont="1" applyBorder="1">
      <alignment/>
      <protection/>
    </xf>
    <xf numFmtId="0" fontId="7" fillId="0" borderId="0" xfId="58" applyFont="1">
      <alignment/>
      <protection/>
    </xf>
    <xf numFmtId="0" fontId="11" fillId="34" borderId="17" xfId="58" applyFont="1" applyFill="1" applyBorder="1">
      <alignment/>
      <protection/>
    </xf>
    <xf numFmtId="17" fontId="7" fillId="34" borderId="32" xfId="58" applyNumberFormat="1" applyFont="1" applyFill="1" applyBorder="1" quotePrefix="1">
      <alignment/>
      <protection/>
    </xf>
    <xf numFmtId="0" fontId="11" fillId="34" borderId="18" xfId="58" applyFont="1" applyFill="1" applyBorder="1">
      <alignment/>
      <protection/>
    </xf>
    <xf numFmtId="0" fontId="7" fillId="34" borderId="32" xfId="58" applyFont="1" applyFill="1" applyBorder="1" quotePrefix="1">
      <alignment/>
      <protection/>
    </xf>
    <xf numFmtId="0" fontId="14" fillId="0" borderId="0" xfId="58" applyFont="1">
      <alignment/>
      <protection/>
    </xf>
    <xf numFmtId="0" fontId="13" fillId="0" borderId="0" xfId="58" applyFont="1" applyBorder="1">
      <alignment/>
      <protection/>
    </xf>
    <xf numFmtId="16" fontId="13" fillId="0" borderId="0" xfId="58" applyNumberFormat="1" applyFont="1" applyBorder="1">
      <alignment/>
      <protection/>
    </xf>
    <xf numFmtId="0" fontId="11" fillId="34" borderId="32" xfId="58" applyFont="1" applyFill="1" applyBorder="1">
      <alignment/>
      <protection/>
    </xf>
    <xf numFmtId="0" fontId="11" fillId="34" borderId="0" xfId="58" applyFont="1" applyFill="1">
      <alignment/>
      <protection/>
    </xf>
    <xf numFmtId="0" fontId="11" fillId="34" borderId="34" xfId="58" applyFont="1" applyFill="1" applyBorder="1">
      <alignment/>
      <protection/>
    </xf>
    <xf numFmtId="17" fontId="7" fillId="0" borderId="0" xfId="58" applyNumberFormat="1" applyFont="1">
      <alignment/>
      <protection/>
    </xf>
    <xf numFmtId="0" fontId="15" fillId="0" borderId="0" xfId="0" applyFont="1" applyAlignment="1">
      <alignment/>
    </xf>
    <xf numFmtId="183" fontId="7" fillId="0" borderId="42" xfId="0" applyNumberFormat="1" applyFont="1" applyBorder="1" applyAlignment="1">
      <alignment/>
    </xf>
    <xf numFmtId="0" fontId="7" fillId="0" borderId="34" xfId="0" applyFont="1" applyBorder="1" applyAlignment="1">
      <alignment/>
    </xf>
    <xf numFmtId="171" fontId="7" fillId="0" borderId="34" xfId="48" applyFont="1" applyBorder="1" applyAlignment="1">
      <alignment/>
    </xf>
    <xf numFmtId="171" fontId="7" fillId="0" borderId="43" xfId="48" applyFont="1" applyBorder="1" applyAlignment="1">
      <alignment/>
    </xf>
    <xf numFmtId="0" fontId="16" fillId="35" borderId="44" xfId="0" applyFont="1" applyFill="1" applyBorder="1" applyAlignment="1" quotePrefix="1">
      <alignment horizontal="center"/>
    </xf>
    <xf numFmtId="0" fontId="16" fillId="35" borderId="45" xfId="0" applyFont="1" applyFill="1" applyBorder="1" applyAlignment="1" quotePrefix="1">
      <alignment horizontal="center"/>
    </xf>
    <xf numFmtId="0" fontId="16" fillId="35" borderId="46" xfId="0" applyFont="1" applyFill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Hyperlink_S-11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S-1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\mmijn\B\Pro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-2001"/>
      <sheetName val="Planning Week(35)"/>
      <sheetName val="Pr01"/>
      <sheetName val="WO"/>
      <sheetName val="WO-Part"/>
      <sheetName val="WO-Gun"/>
      <sheetName val="Baars"/>
      <sheetName val="Aanb."/>
      <sheetName val="Aanb"/>
      <sheetName val="Verz.NL"/>
      <sheetName val="Verz.NL Part."/>
      <sheetName val="VerzDU"/>
      <sheetName val="AuftDU"/>
      <sheetName val="Prog"/>
      <sheetName val="Blad2"/>
      <sheetName val="Aann"/>
      <sheetName val="Wagner"/>
      <sheetName val="Angebot (2)"/>
      <sheetName val="z"/>
      <sheetName val="Dealers"/>
      <sheetName val="Tel.lijst"/>
      <sheetName val="Planning Week (20)"/>
      <sheetName val="Planning Week(33)"/>
    </sheetNames>
    <sheetDataSet>
      <sheetData sheetId="2">
        <row r="3">
          <cell r="A3" t="str">
            <v>1996-001</v>
          </cell>
          <cell r="B3" t="str">
            <v>Jonker</v>
          </cell>
          <cell r="C3" t="str">
            <v>Beijer</v>
          </cell>
          <cell r="D3" t="str">
            <v>Wormer</v>
          </cell>
          <cell r="E3">
            <v>1</v>
          </cell>
          <cell r="G3" t="str">
            <v>Gamma</v>
          </cell>
          <cell r="I3">
            <v>1</v>
          </cell>
        </row>
        <row r="4">
          <cell r="A4" t="str">
            <v>1996-002</v>
          </cell>
          <cell r="B4" t="str">
            <v>Hulstein</v>
          </cell>
          <cell r="C4" t="str">
            <v>Broek vd</v>
          </cell>
          <cell r="D4" t="str">
            <v>Ewijk</v>
          </cell>
          <cell r="E4">
            <v>1</v>
          </cell>
          <cell r="G4" t="str">
            <v>Hoogbouw +Loods</v>
          </cell>
          <cell r="I4">
            <v>1</v>
          </cell>
        </row>
        <row r="5">
          <cell r="A5" t="str">
            <v>1996-003</v>
          </cell>
          <cell r="B5" t="str">
            <v>Roosien</v>
          </cell>
          <cell r="C5" t="str">
            <v>Straat</v>
          </cell>
          <cell r="D5" t="str">
            <v>Groningen</v>
          </cell>
          <cell r="E5">
            <v>1</v>
          </cell>
          <cell r="G5" t="str">
            <v>Beta</v>
          </cell>
          <cell r="I5">
            <v>1</v>
          </cell>
        </row>
        <row r="6">
          <cell r="A6" t="str">
            <v>1996-004</v>
          </cell>
          <cell r="B6" t="str">
            <v>Kruger</v>
          </cell>
          <cell r="C6" t="str">
            <v>Straat</v>
          </cell>
          <cell r="D6" t="str">
            <v>Uithuizen</v>
          </cell>
          <cell r="E6">
            <v>1</v>
          </cell>
          <cell r="G6" t="str">
            <v>Beta</v>
          </cell>
          <cell r="I6">
            <v>1</v>
          </cell>
        </row>
        <row r="7">
          <cell r="A7" t="str">
            <v>1996-005</v>
          </cell>
          <cell r="B7" t="str">
            <v>Rijkens</v>
          </cell>
          <cell r="C7" t="str">
            <v>Leenstra</v>
          </cell>
          <cell r="D7" t="str">
            <v>Heeg</v>
          </cell>
          <cell r="E7">
            <v>1</v>
          </cell>
          <cell r="G7" t="str">
            <v>Beta</v>
          </cell>
          <cell r="I7">
            <v>1</v>
          </cell>
        </row>
        <row r="8">
          <cell r="A8" t="str">
            <v>1996-006</v>
          </cell>
          <cell r="B8" t="str">
            <v>vd Vaart</v>
          </cell>
          <cell r="C8" t="str">
            <v>Bruco</v>
          </cell>
          <cell r="D8" t="str">
            <v>Ommen</v>
          </cell>
          <cell r="E8">
            <v>1</v>
          </cell>
          <cell r="G8" t="str">
            <v>Gamma+Loods</v>
          </cell>
          <cell r="I8">
            <v>1</v>
          </cell>
        </row>
        <row r="9">
          <cell r="A9" t="str">
            <v>1996-007</v>
          </cell>
          <cell r="B9" t="str">
            <v>de Jong</v>
          </cell>
          <cell r="C9" t="str">
            <v>Bruco</v>
          </cell>
          <cell r="D9" t="str">
            <v>Putten</v>
          </cell>
          <cell r="E9">
            <v>1</v>
          </cell>
          <cell r="G9" t="str">
            <v>Omega</v>
          </cell>
          <cell r="I9">
            <v>1</v>
          </cell>
        </row>
        <row r="10">
          <cell r="A10" t="str">
            <v>1996-008</v>
          </cell>
          <cell r="B10" t="str">
            <v>Kavel 35</v>
          </cell>
          <cell r="C10" t="str">
            <v>Bruco</v>
          </cell>
          <cell r="D10" t="str">
            <v>Steenwijk</v>
          </cell>
          <cell r="E10">
            <v>1</v>
          </cell>
          <cell r="G10" t="str">
            <v>Gamma</v>
          </cell>
          <cell r="I10">
            <v>1</v>
          </cell>
        </row>
        <row r="11">
          <cell r="A11" t="str">
            <v>1996-009</v>
          </cell>
          <cell r="B11" t="str">
            <v>Kavel 36</v>
          </cell>
          <cell r="C11" t="str">
            <v>Bruco</v>
          </cell>
          <cell r="D11" t="str">
            <v>Steenwijk</v>
          </cell>
          <cell r="E11">
            <v>1</v>
          </cell>
          <cell r="G11" t="str">
            <v>Gamma</v>
          </cell>
          <cell r="I11">
            <v>1</v>
          </cell>
        </row>
        <row r="12">
          <cell r="A12" t="str">
            <v>1996-010</v>
          </cell>
          <cell r="B12" t="str">
            <v>Kavel 37</v>
          </cell>
          <cell r="C12" t="str">
            <v>Bruco</v>
          </cell>
          <cell r="D12" t="str">
            <v>Steenwijk</v>
          </cell>
          <cell r="E12">
            <v>1</v>
          </cell>
          <cell r="G12" t="str">
            <v>Gamma</v>
          </cell>
          <cell r="I12">
            <v>1</v>
          </cell>
        </row>
        <row r="13">
          <cell r="A13" t="str">
            <v>1996-011</v>
          </cell>
          <cell r="B13" t="str">
            <v>Kasper</v>
          </cell>
          <cell r="C13" t="str">
            <v>Ess van</v>
          </cell>
          <cell r="D13" t="str">
            <v>Nw.Pekela</v>
          </cell>
          <cell r="E13">
            <v>1</v>
          </cell>
          <cell r="G13" t="str">
            <v>Alpha</v>
          </cell>
          <cell r="I13">
            <v>1</v>
          </cell>
        </row>
        <row r="14">
          <cell r="A14" t="str">
            <v>1996-012</v>
          </cell>
          <cell r="B14" t="str">
            <v>Smit</v>
          </cell>
          <cell r="C14" t="str">
            <v>Sluis/Haan </v>
          </cell>
          <cell r="D14" t="str">
            <v>Bovensmilde</v>
          </cell>
          <cell r="E14">
            <v>1</v>
          </cell>
          <cell r="G14" t="str">
            <v>Beta</v>
          </cell>
          <cell r="I14">
            <v>1</v>
          </cell>
        </row>
        <row r="15">
          <cell r="A15" t="str">
            <v>1996-013</v>
          </cell>
          <cell r="B15" t="str">
            <v>de Vries</v>
          </cell>
          <cell r="C15" t="str">
            <v>Sluis/Haan </v>
          </cell>
          <cell r="D15" t="str">
            <v>Wilp</v>
          </cell>
          <cell r="E15">
            <v>1</v>
          </cell>
          <cell r="G15" t="str">
            <v>Carport</v>
          </cell>
          <cell r="I15">
            <v>1</v>
          </cell>
        </row>
        <row r="16">
          <cell r="A16" t="str">
            <v>1996-014</v>
          </cell>
          <cell r="B16" t="str">
            <v>Kavel 45</v>
          </cell>
          <cell r="C16" t="str">
            <v>Schellekens</v>
          </cell>
          <cell r="D16" t="str">
            <v>Schijndel</v>
          </cell>
          <cell r="E16">
            <v>1</v>
          </cell>
          <cell r="G16" t="str">
            <v>Gamma</v>
          </cell>
          <cell r="I16">
            <v>1</v>
          </cell>
        </row>
        <row r="17">
          <cell r="A17" t="str">
            <v>1996-015</v>
          </cell>
          <cell r="B17" t="str">
            <v>Kavel 47</v>
          </cell>
          <cell r="C17" t="str">
            <v>Schellekens</v>
          </cell>
          <cell r="D17" t="str">
            <v>Schijndel</v>
          </cell>
          <cell r="E17">
            <v>1</v>
          </cell>
          <cell r="G17" t="str">
            <v>Omega</v>
          </cell>
          <cell r="I17">
            <v>1</v>
          </cell>
        </row>
        <row r="18">
          <cell r="A18" t="str">
            <v>1996-016</v>
          </cell>
          <cell r="B18" t="str">
            <v>H. Kuijs</v>
          </cell>
          <cell r="C18" t="str">
            <v>Tervoort</v>
          </cell>
          <cell r="D18" t="str">
            <v>Castricum</v>
          </cell>
          <cell r="E18">
            <v>1</v>
          </cell>
          <cell r="G18" t="str">
            <v>T-woning</v>
          </cell>
          <cell r="I18">
            <v>1</v>
          </cell>
        </row>
        <row r="19">
          <cell r="A19" t="str">
            <v>1996-017</v>
          </cell>
          <cell r="B19" t="str">
            <v>2/1 Kap</v>
          </cell>
          <cell r="C19" t="str">
            <v>Bootsma </v>
          </cell>
          <cell r="D19" t="str">
            <v>Sneek</v>
          </cell>
          <cell r="E19">
            <v>2</v>
          </cell>
          <cell r="G19" t="str">
            <v>2/1-kap</v>
          </cell>
          <cell r="I19">
            <v>1</v>
          </cell>
        </row>
        <row r="20">
          <cell r="A20" t="str">
            <v>1996-018</v>
          </cell>
          <cell r="B20" t="str">
            <v>Rood</v>
          </cell>
          <cell r="C20" t="str">
            <v>Bootsma </v>
          </cell>
          <cell r="D20" t="str">
            <v>Gaast</v>
          </cell>
          <cell r="E20">
            <v>1</v>
          </cell>
          <cell r="G20" t="str">
            <v>Beta</v>
          </cell>
          <cell r="I20">
            <v>1</v>
          </cell>
        </row>
        <row r="21">
          <cell r="A21" t="str">
            <v>1996-019</v>
          </cell>
          <cell r="B21" t="str">
            <v>Heina</v>
          </cell>
          <cell r="C21" t="str">
            <v>Sluis/Haan </v>
          </cell>
          <cell r="D21" t="str">
            <v>Tijnje</v>
          </cell>
          <cell r="E21">
            <v>1</v>
          </cell>
          <cell r="G21" t="str">
            <v>Zeta</v>
          </cell>
          <cell r="I21">
            <v>1</v>
          </cell>
        </row>
        <row r="22">
          <cell r="A22" t="str">
            <v>1996-020</v>
          </cell>
          <cell r="B22" t="str">
            <v>M. Kuijs</v>
          </cell>
          <cell r="C22" t="str">
            <v>Tervoort</v>
          </cell>
          <cell r="D22" t="str">
            <v>Castricum</v>
          </cell>
          <cell r="E22">
            <v>1</v>
          </cell>
          <cell r="G22" t="str">
            <v>T-woning</v>
          </cell>
          <cell r="I22">
            <v>1</v>
          </cell>
        </row>
        <row r="23">
          <cell r="A23" t="str">
            <v>1996-021</v>
          </cell>
          <cell r="B23" t="str">
            <v>Veba D</v>
          </cell>
          <cell r="C23" t="str">
            <v>Union 1.BA</v>
          </cell>
          <cell r="D23" t="str">
            <v>Hattingen</v>
          </cell>
          <cell r="E23">
            <v>8</v>
          </cell>
          <cell r="G23" t="str">
            <v>Union 1.BA</v>
          </cell>
          <cell r="I23">
            <v>1</v>
          </cell>
        </row>
        <row r="24">
          <cell r="A24" t="str">
            <v>1996-022</v>
          </cell>
          <cell r="B24" t="str">
            <v>Veba D</v>
          </cell>
          <cell r="C24" t="str">
            <v>Union 2.BA</v>
          </cell>
          <cell r="D24" t="str">
            <v>Hattingen</v>
          </cell>
          <cell r="E24">
            <v>10</v>
          </cell>
          <cell r="G24" t="str">
            <v>Union 2.BA</v>
          </cell>
          <cell r="I24">
            <v>1</v>
          </cell>
        </row>
        <row r="25">
          <cell r="A25" t="str">
            <v>1996-023</v>
          </cell>
          <cell r="B25" t="str">
            <v>Veba D</v>
          </cell>
          <cell r="C25" t="str">
            <v>Mattias</v>
          </cell>
          <cell r="D25" t="str">
            <v>Bochum</v>
          </cell>
          <cell r="E25">
            <v>8</v>
          </cell>
          <cell r="G25" t="str">
            <v>Mattias</v>
          </cell>
          <cell r="I25">
            <v>1</v>
          </cell>
        </row>
        <row r="26">
          <cell r="A26" t="str">
            <v>1996-024</v>
          </cell>
          <cell r="B26" t="str">
            <v>Veba D</v>
          </cell>
          <cell r="C26" t="str">
            <v>Leibnitz</v>
          </cell>
          <cell r="D26" t="str">
            <v>Bochum</v>
          </cell>
          <cell r="E26">
            <v>2</v>
          </cell>
          <cell r="G26" t="str">
            <v>Leibnitz</v>
          </cell>
          <cell r="I26">
            <v>1</v>
          </cell>
        </row>
        <row r="27">
          <cell r="A27" t="str">
            <v>1996-025</v>
          </cell>
          <cell r="B27" t="str">
            <v>vd Wal</v>
          </cell>
          <cell r="C27" t="str">
            <v>Sluis/Haan </v>
          </cell>
          <cell r="D27" t="str">
            <v>Boorbergum</v>
          </cell>
          <cell r="E27">
            <v>1</v>
          </cell>
          <cell r="G27" t="str">
            <v>Beta</v>
          </cell>
          <cell r="I27">
            <v>1</v>
          </cell>
        </row>
        <row r="28">
          <cell r="A28" t="str">
            <v>1996-026</v>
          </cell>
          <cell r="B28" t="str">
            <v>Kalkman</v>
          </cell>
          <cell r="C28" t="str">
            <v>Bruco</v>
          </cell>
          <cell r="D28" t="str">
            <v>Nijeveen</v>
          </cell>
          <cell r="E28">
            <v>1</v>
          </cell>
          <cell r="G28" t="str">
            <v>Omega</v>
          </cell>
          <cell r="I28">
            <v>1</v>
          </cell>
        </row>
        <row r="29">
          <cell r="A29" t="str">
            <v>1996-027</v>
          </cell>
          <cell r="B29" t="str">
            <v>Bouwmans</v>
          </cell>
          <cell r="C29" t="str">
            <v>Reehorst ter</v>
          </cell>
          <cell r="D29" t="str">
            <v>Houten</v>
          </cell>
          <cell r="E29">
            <v>1</v>
          </cell>
          <cell r="G29" t="str">
            <v>Beta</v>
          </cell>
          <cell r="I29">
            <v>1</v>
          </cell>
        </row>
        <row r="30">
          <cell r="A30" t="str">
            <v>1996-028</v>
          </cell>
          <cell r="B30" t="str">
            <v>Hoogeboom</v>
          </cell>
          <cell r="C30" t="str">
            <v>Koeleman</v>
          </cell>
          <cell r="D30" t="str">
            <v>Roelofarendsveen</v>
          </cell>
          <cell r="E30">
            <v>1</v>
          </cell>
          <cell r="G30" t="str">
            <v>Gamma</v>
          </cell>
          <cell r="I30">
            <v>1</v>
          </cell>
        </row>
        <row r="31">
          <cell r="A31" t="str">
            <v>1996-029</v>
          </cell>
          <cell r="B31" t="str">
            <v>de Vries</v>
          </cell>
          <cell r="C31" t="str">
            <v>Dozy</v>
          </cell>
          <cell r="D31" t="str">
            <v>Den Helder</v>
          </cell>
          <cell r="E31">
            <v>1</v>
          </cell>
          <cell r="G31" t="str">
            <v>T-woning</v>
          </cell>
          <cell r="I31">
            <v>1</v>
          </cell>
        </row>
        <row r="32">
          <cell r="A32" t="str">
            <v>1996-030</v>
          </cell>
          <cell r="B32" t="str">
            <v>de Hey</v>
          </cell>
          <cell r="C32" t="str">
            <v>Dijkstra</v>
          </cell>
          <cell r="D32" t="str">
            <v>Lemmer</v>
          </cell>
          <cell r="E32">
            <v>1</v>
          </cell>
          <cell r="G32" t="str">
            <v>Zeta</v>
          </cell>
          <cell r="I32">
            <v>1</v>
          </cell>
        </row>
        <row r="33">
          <cell r="A33" t="str">
            <v>1996-031</v>
          </cell>
          <cell r="B33" t="str">
            <v>Dillerop</v>
          </cell>
          <cell r="C33" t="str">
            <v>Ess van</v>
          </cell>
          <cell r="D33" t="str">
            <v>Klazienaveen</v>
          </cell>
          <cell r="E33">
            <v>1</v>
          </cell>
          <cell r="G33" t="str">
            <v>Norm</v>
          </cell>
          <cell r="I33">
            <v>1</v>
          </cell>
        </row>
        <row r="34">
          <cell r="A34" t="str">
            <v>1996-032</v>
          </cell>
          <cell r="B34" t="str">
            <v>Hummel</v>
          </cell>
          <cell r="C34" t="str">
            <v>Ess van</v>
          </cell>
          <cell r="D34" t="str">
            <v>Erica</v>
          </cell>
          <cell r="E34">
            <v>1</v>
          </cell>
          <cell r="G34" t="str">
            <v>Alpha</v>
          </cell>
          <cell r="I34">
            <v>1</v>
          </cell>
        </row>
        <row r="35">
          <cell r="A35" t="str">
            <v>1996-033</v>
          </cell>
          <cell r="B35" t="str">
            <v>Plenter</v>
          </cell>
          <cell r="C35" t="str">
            <v>Sluis/Haan </v>
          </cell>
          <cell r="D35" t="str">
            <v>Drachten</v>
          </cell>
          <cell r="E35">
            <v>1</v>
          </cell>
          <cell r="G35" t="str">
            <v>Gamma</v>
          </cell>
          <cell r="I35">
            <v>1</v>
          </cell>
        </row>
        <row r="36">
          <cell r="A36" t="str">
            <v>1996-034</v>
          </cell>
          <cell r="B36" t="str">
            <v>Brandsema</v>
          </cell>
          <cell r="C36" t="str">
            <v>Straat</v>
          </cell>
          <cell r="D36" t="str">
            <v>Uithuizermeeden</v>
          </cell>
          <cell r="E36">
            <v>1</v>
          </cell>
          <cell r="G36" t="str">
            <v>Norm</v>
          </cell>
          <cell r="I36">
            <v>1</v>
          </cell>
        </row>
        <row r="37">
          <cell r="A37" t="str">
            <v>1996-035</v>
          </cell>
          <cell r="B37" t="str">
            <v>Boschma</v>
          </cell>
          <cell r="C37" t="str">
            <v>Houtman</v>
          </cell>
          <cell r="D37" t="str">
            <v>Ens</v>
          </cell>
          <cell r="E37">
            <v>1</v>
          </cell>
          <cell r="G37" t="str">
            <v>Beta</v>
          </cell>
          <cell r="I37">
            <v>1</v>
          </cell>
        </row>
        <row r="38">
          <cell r="A38" t="str">
            <v>1996-036</v>
          </cell>
          <cell r="B38" t="str">
            <v>Plantinga</v>
          </cell>
          <cell r="C38" t="str">
            <v>Leenstra</v>
          </cell>
          <cell r="D38" t="str">
            <v>Ijlst</v>
          </cell>
          <cell r="E38">
            <v>1</v>
          </cell>
          <cell r="G38" t="str">
            <v>Beta</v>
          </cell>
          <cell r="I38">
            <v>1</v>
          </cell>
        </row>
        <row r="39">
          <cell r="A39" t="str">
            <v>1996-037</v>
          </cell>
          <cell r="B39" t="str">
            <v>Bekhof</v>
          </cell>
          <cell r="C39" t="str">
            <v>Ess van</v>
          </cell>
          <cell r="D39" t="str">
            <v>Zuidwolde</v>
          </cell>
          <cell r="E39">
            <v>1</v>
          </cell>
          <cell r="G39" t="str">
            <v>Norm</v>
          </cell>
          <cell r="I39">
            <v>1</v>
          </cell>
        </row>
        <row r="40">
          <cell r="A40" t="str">
            <v>1996-038</v>
          </cell>
          <cell r="B40" t="str">
            <v>Poss</v>
          </cell>
          <cell r="C40" t="str">
            <v>Waalboer</v>
          </cell>
          <cell r="D40" t="str">
            <v>Oostvoorne</v>
          </cell>
          <cell r="E40">
            <v>1</v>
          </cell>
          <cell r="G40" t="str">
            <v>Beta</v>
          </cell>
          <cell r="I40">
            <v>1</v>
          </cell>
        </row>
        <row r="41">
          <cell r="A41" t="str">
            <v>1996-039</v>
          </cell>
          <cell r="B41" t="str">
            <v>Terpstra</v>
          </cell>
          <cell r="C41" t="str">
            <v>Leenstra</v>
          </cell>
          <cell r="D41" t="str">
            <v>Heeg</v>
          </cell>
          <cell r="E41">
            <v>1</v>
          </cell>
          <cell r="G41" t="str">
            <v>Beta</v>
          </cell>
          <cell r="I41">
            <v>1</v>
          </cell>
        </row>
        <row r="42">
          <cell r="A42" t="str">
            <v>1996-040</v>
          </cell>
          <cell r="B42" t="str">
            <v>Heydra</v>
          </cell>
          <cell r="C42" t="str">
            <v>Breugem</v>
          </cell>
          <cell r="D42" t="str">
            <v>Bergschenhoek</v>
          </cell>
          <cell r="E42">
            <v>1</v>
          </cell>
          <cell r="G42" t="str">
            <v>Gamma</v>
          </cell>
          <cell r="I42">
            <v>1</v>
          </cell>
        </row>
        <row r="43">
          <cell r="A43" t="str">
            <v>1996-041</v>
          </cell>
          <cell r="B43" t="str">
            <v>Alonso</v>
          </cell>
          <cell r="C43" t="str">
            <v>Waalboer</v>
          </cell>
          <cell r="D43" t="str">
            <v>Bergen op Zoom</v>
          </cell>
          <cell r="E43">
            <v>1</v>
          </cell>
          <cell r="G43" t="str">
            <v>T-woning</v>
          </cell>
          <cell r="I43">
            <v>1</v>
          </cell>
        </row>
        <row r="44">
          <cell r="A44" t="str">
            <v>1996-042</v>
          </cell>
          <cell r="B44" t="str">
            <v>Botman</v>
          </cell>
          <cell r="C44" t="str">
            <v>Heembouw</v>
          </cell>
          <cell r="D44" t="str">
            <v>Zoeterwoude</v>
          </cell>
          <cell r="E44">
            <v>1</v>
          </cell>
          <cell r="G44" t="str">
            <v> </v>
          </cell>
          <cell r="I44">
            <v>1</v>
          </cell>
        </row>
        <row r="45">
          <cell r="A45" t="str">
            <v>1996-043</v>
          </cell>
          <cell r="B45" t="str">
            <v>de Jong</v>
          </cell>
          <cell r="C45" t="str">
            <v>Breugem</v>
          </cell>
          <cell r="D45" t="str">
            <v>Bergschenhoek</v>
          </cell>
          <cell r="E45">
            <v>1</v>
          </cell>
          <cell r="G45" t="str">
            <v>Beta</v>
          </cell>
          <cell r="I45">
            <v>1</v>
          </cell>
        </row>
        <row r="46">
          <cell r="A46" t="str">
            <v>1996-044</v>
          </cell>
          <cell r="B46" t="str">
            <v>Janmaat</v>
          </cell>
          <cell r="C46" t="str">
            <v>Koeleman</v>
          </cell>
          <cell r="D46" t="str">
            <v>Vinkeveen</v>
          </cell>
          <cell r="E46">
            <v>1</v>
          </cell>
          <cell r="G46" t="str">
            <v>Alpha</v>
          </cell>
          <cell r="I46">
            <v>1</v>
          </cell>
        </row>
        <row r="47">
          <cell r="A47" t="str">
            <v>1996-045</v>
          </cell>
          <cell r="B47" t="str">
            <v>Barendrecht</v>
          </cell>
          <cell r="C47" t="str">
            <v>Waalboer</v>
          </cell>
          <cell r="D47" t="str">
            <v>Nw.Beijerland</v>
          </cell>
          <cell r="E47">
            <v>1</v>
          </cell>
          <cell r="G47" t="str">
            <v>Gamma</v>
          </cell>
          <cell r="I47">
            <v>1</v>
          </cell>
        </row>
        <row r="48">
          <cell r="A48" t="str">
            <v>1996-046</v>
          </cell>
          <cell r="B48" t="str">
            <v>Dijk</v>
          </cell>
          <cell r="C48" t="str">
            <v>Straat</v>
          </cell>
          <cell r="D48" t="str">
            <v>Uithuizen</v>
          </cell>
          <cell r="E48">
            <v>1</v>
          </cell>
          <cell r="G48" t="str">
            <v>Norm</v>
          </cell>
          <cell r="I48">
            <v>1</v>
          </cell>
        </row>
        <row r="49">
          <cell r="A49" t="str">
            <v>1996-047</v>
          </cell>
          <cell r="B49" t="str">
            <v>vd Berg</v>
          </cell>
          <cell r="C49" t="str">
            <v>Straat</v>
          </cell>
          <cell r="D49" t="str">
            <v>Oudeschip</v>
          </cell>
          <cell r="E49">
            <v>1</v>
          </cell>
          <cell r="G49" t="str">
            <v>Beta</v>
          </cell>
          <cell r="I49">
            <v>1</v>
          </cell>
        </row>
        <row r="50">
          <cell r="A50" t="str">
            <v>1996-048</v>
          </cell>
          <cell r="B50" t="str">
            <v>Spruit</v>
          </cell>
          <cell r="C50" t="str">
            <v>Waalboer</v>
          </cell>
          <cell r="D50" t="str">
            <v>Nw.Beijerland</v>
          </cell>
          <cell r="E50">
            <v>1</v>
          </cell>
          <cell r="G50" t="str">
            <v>Beta</v>
          </cell>
          <cell r="I50">
            <v>1</v>
          </cell>
        </row>
        <row r="51">
          <cell r="A51" t="str">
            <v>1996-049</v>
          </cell>
          <cell r="B51" t="str">
            <v>Maree</v>
          </cell>
          <cell r="C51" t="str">
            <v>Breugem</v>
          </cell>
          <cell r="D51" t="str">
            <v>Bergschenhoek</v>
          </cell>
          <cell r="E51">
            <v>1</v>
          </cell>
          <cell r="G51" t="str">
            <v>Gamma</v>
          </cell>
          <cell r="I51">
            <v>1</v>
          </cell>
        </row>
        <row r="52">
          <cell r="A52" t="str">
            <v>1996-050</v>
          </cell>
          <cell r="B52" t="str">
            <v>Lahuis</v>
          </cell>
          <cell r="C52" t="str">
            <v>Ess van</v>
          </cell>
          <cell r="D52" t="str">
            <v>Meppen</v>
          </cell>
          <cell r="E52">
            <v>1</v>
          </cell>
          <cell r="G52" t="str">
            <v>Gamma</v>
          </cell>
          <cell r="I52">
            <v>1</v>
          </cell>
        </row>
        <row r="53">
          <cell r="A53" t="str">
            <v>1996-051</v>
          </cell>
          <cell r="B53" t="str">
            <v>Kroes</v>
          </cell>
          <cell r="C53" t="str">
            <v>Koeleman</v>
          </cell>
          <cell r="D53" t="str">
            <v>Zevenhoven</v>
          </cell>
          <cell r="E53">
            <v>1</v>
          </cell>
          <cell r="G53" t="str">
            <v> </v>
          </cell>
          <cell r="I53">
            <v>1</v>
          </cell>
        </row>
        <row r="54">
          <cell r="A54" t="str">
            <v>1996-052</v>
          </cell>
          <cell r="B54" t="str">
            <v>Houtman</v>
          </cell>
          <cell r="C54" t="str">
            <v>Houtman</v>
          </cell>
          <cell r="E54">
            <v>1</v>
          </cell>
          <cell r="G54" t="str">
            <v> </v>
          </cell>
          <cell r="I54">
            <v>1</v>
          </cell>
        </row>
        <row r="55">
          <cell r="A55" t="str">
            <v>1996-053</v>
          </cell>
          <cell r="B55" t="str">
            <v>Couperus</v>
          </cell>
          <cell r="C55" t="str">
            <v>Hendriks</v>
          </cell>
          <cell r="D55" t="str">
            <v>Heiligerlee</v>
          </cell>
          <cell r="E55">
            <v>1</v>
          </cell>
          <cell r="G55" t="str">
            <v>Gamma</v>
          </cell>
          <cell r="I55">
            <v>1</v>
          </cell>
        </row>
        <row r="56">
          <cell r="A56" t="str">
            <v>1996-054</v>
          </cell>
          <cell r="B56" t="str">
            <v>van Dijk</v>
          </cell>
          <cell r="C56" t="str">
            <v>Breugem</v>
          </cell>
          <cell r="D56" t="str">
            <v>Bergschenhoek</v>
          </cell>
          <cell r="E56">
            <v>1</v>
          </cell>
          <cell r="G56" t="str">
            <v>Zeta</v>
          </cell>
          <cell r="I56">
            <v>1</v>
          </cell>
        </row>
        <row r="57">
          <cell r="A57" t="str">
            <v>1996-055</v>
          </cell>
          <cell r="B57" t="str">
            <v>van Dijk</v>
          </cell>
          <cell r="C57" t="str">
            <v>Broek vd</v>
          </cell>
          <cell r="D57" t="str">
            <v>Overasselt</v>
          </cell>
          <cell r="E57">
            <v>1</v>
          </cell>
          <cell r="G57" t="str">
            <v>Beta</v>
          </cell>
          <cell r="I57">
            <v>1</v>
          </cell>
        </row>
        <row r="58">
          <cell r="A58" t="str">
            <v>1996-056</v>
          </cell>
          <cell r="B58" t="str">
            <v>Bos </v>
          </cell>
          <cell r="C58" t="str">
            <v>Straat</v>
          </cell>
          <cell r="D58" t="str">
            <v>Delfzijl</v>
          </cell>
          <cell r="E58">
            <v>1</v>
          </cell>
          <cell r="G58" t="str">
            <v>Omega</v>
          </cell>
          <cell r="I58">
            <v>1</v>
          </cell>
        </row>
        <row r="59">
          <cell r="A59" t="str">
            <v>1996-057</v>
          </cell>
          <cell r="B59" t="str">
            <v>Keegstra</v>
          </cell>
          <cell r="C59" t="str">
            <v>Bootsma </v>
          </cell>
          <cell r="D59" t="str">
            <v>Gaast</v>
          </cell>
          <cell r="E59">
            <v>1</v>
          </cell>
          <cell r="G59" t="str">
            <v>Beta</v>
          </cell>
          <cell r="I59">
            <v>1</v>
          </cell>
        </row>
        <row r="60">
          <cell r="A60" t="str">
            <v>1996-058</v>
          </cell>
          <cell r="B60" t="str">
            <v>Hamer</v>
          </cell>
          <cell r="C60" t="str">
            <v>Bootsma </v>
          </cell>
          <cell r="D60" t="str">
            <v>Sneek</v>
          </cell>
          <cell r="E60">
            <v>2</v>
          </cell>
          <cell r="G60" t="str">
            <v>2/1-kap</v>
          </cell>
          <cell r="I60">
            <v>1</v>
          </cell>
        </row>
        <row r="61">
          <cell r="A61" t="str">
            <v>1996-059</v>
          </cell>
          <cell r="B61" t="str">
            <v>Weber</v>
          </cell>
          <cell r="C61" t="str">
            <v>Ten Tije</v>
          </cell>
          <cell r="D61" t="str">
            <v>Delden</v>
          </cell>
          <cell r="E61">
            <v>1</v>
          </cell>
          <cell r="G61" t="str">
            <v>Gamma</v>
          </cell>
          <cell r="I61">
            <v>1</v>
          </cell>
        </row>
        <row r="62">
          <cell r="A62" t="str">
            <v>1996-060</v>
          </cell>
          <cell r="B62" t="str">
            <v>Veba D</v>
          </cell>
          <cell r="C62" t="str">
            <v/>
          </cell>
          <cell r="D62" t="str">
            <v>Hilden</v>
          </cell>
          <cell r="E62">
            <v>0</v>
          </cell>
          <cell r="G62" t="str">
            <v> </v>
          </cell>
          <cell r="I62">
            <v>1</v>
          </cell>
        </row>
        <row r="63">
          <cell r="A63" t="str">
            <v>1996-061</v>
          </cell>
          <cell r="B63" t="str">
            <v>Schimmel</v>
          </cell>
          <cell r="C63" t="str">
            <v>Ess van</v>
          </cell>
          <cell r="D63" t="str">
            <v>Emmer-Compascum</v>
          </cell>
          <cell r="E63">
            <v>1</v>
          </cell>
          <cell r="G63" t="str">
            <v>Beta</v>
          </cell>
          <cell r="I63">
            <v>1</v>
          </cell>
        </row>
        <row r="64">
          <cell r="A64" t="str">
            <v>1996-062</v>
          </cell>
          <cell r="B64" t="str">
            <v>Kramer</v>
          </cell>
          <cell r="C64" t="str">
            <v>Koeleman</v>
          </cell>
          <cell r="D64" t="str">
            <v>Nieuwkoop</v>
          </cell>
          <cell r="E64">
            <v>1</v>
          </cell>
          <cell r="G64" t="str">
            <v>T-woning</v>
          </cell>
          <cell r="I64">
            <v>1</v>
          </cell>
        </row>
        <row r="65">
          <cell r="A65" t="str">
            <v>1996-063</v>
          </cell>
          <cell r="B65" t="str">
            <v>Dijkhuis</v>
          </cell>
          <cell r="C65" t="str">
            <v>Sluis/Haan </v>
          </cell>
          <cell r="D65" t="str">
            <v>Terwispel</v>
          </cell>
          <cell r="E65">
            <v>1</v>
          </cell>
          <cell r="G65" t="str">
            <v>Special</v>
          </cell>
          <cell r="I65">
            <v>1</v>
          </cell>
        </row>
        <row r="66">
          <cell r="A66" t="str">
            <v>1996-064</v>
          </cell>
          <cell r="B66" t="str">
            <v>Bosga</v>
          </cell>
          <cell r="C66" t="str">
            <v>Sluis/Haan </v>
          </cell>
          <cell r="D66" t="str">
            <v>Assen</v>
          </cell>
          <cell r="E66">
            <v>1</v>
          </cell>
          <cell r="G66" t="str">
            <v> </v>
          </cell>
          <cell r="I66">
            <v>1</v>
          </cell>
        </row>
        <row r="67">
          <cell r="A67" t="str">
            <v>1996-065</v>
          </cell>
          <cell r="B67" t="str">
            <v>Snel</v>
          </cell>
          <cell r="C67" t="str">
            <v>Reehorst ter</v>
          </cell>
          <cell r="D67" t="str">
            <v>Nieuwegein</v>
          </cell>
          <cell r="E67">
            <v>1</v>
          </cell>
          <cell r="G67" t="str">
            <v>Omega</v>
          </cell>
          <cell r="I67">
            <v>1</v>
          </cell>
        </row>
        <row r="68">
          <cell r="A68" t="str">
            <v>1996-066</v>
          </cell>
          <cell r="B68" t="str">
            <v>vd Haar</v>
          </cell>
          <cell r="C68" t="str">
            <v>Gresbo</v>
          </cell>
          <cell r="D68" t="str">
            <v>Doornspijk</v>
          </cell>
          <cell r="E68">
            <v>1</v>
          </cell>
          <cell r="G68" t="str">
            <v>Special</v>
          </cell>
          <cell r="I68">
            <v>1</v>
          </cell>
        </row>
        <row r="69">
          <cell r="A69" t="str">
            <v>1996-067</v>
          </cell>
          <cell r="B69" t="str">
            <v>de Boer</v>
          </cell>
          <cell r="C69" t="str">
            <v>Waalboer</v>
          </cell>
          <cell r="D69" t="str">
            <v>Papendrecht</v>
          </cell>
          <cell r="E69">
            <v>1</v>
          </cell>
          <cell r="G69" t="str">
            <v> </v>
          </cell>
          <cell r="I69">
            <v>1</v>
          </cell>
        </row>
        <row r="70">
          <cell r="A70" t="str">
            <v>1996-068</v>
          </cell>
          <cell r="B70" t="str">
            <v>Dijkstra</v>
          </cell>
          <cell r="C70" t="str">
            <v>Ess van</v>
          </cell>
          <cell r="D70" t="str">
            <v>Borger</v>
          </cell>
          <cell r="E70">
            <v>1</v>
          </cell>
          <cell r="G70" t="str">
            <v>Alpha</v>
          </cell>
          <cell r="I70">
            <v>1</v>
          </cell>
        </row>
        <row r="71">
          <cell r="A71" t="str">
            <v>1996-069</v>
          </cell>
          <cell r="B71" t="str">
            <v>Agterberg</v>
          </cell>
          <cell r="C71" t="str">
            <v>Reehorst ter</v>
          </cell>
          <cell r="D71" t="str">
            <v>Vleuten</v>
          </cell>
          <cell r="E71">
            <v>1</v>
          </cell>
          <cell r="G71" t="str">
            <v>Gamma</v>
          </cell>
          <cell r="I71">
            <v>1</v>
          </cell>
        </row>
        <row r="72">
          <cell r="A72" t="str">
            <v>1996-070</v>
          </cell>
          <cell r="B72" t="str">
            <v>Havermans</v>
          </cell>
          <cell r="C72" t="str">
            <v>Krijger</v>
          </cell>
          <cell r="D72" t="str">
            <v>Oud-Vossemeer</v>
          </cell>
          <cell r="E72">
            <v>1</v>
          </cell>
          <cell r="G72" t="str">
            <v>Gamma</v>
          </cell>
          <cell r="I72">
            <v>1</v>
          </cell>
        </row>
        <row r="73">
          <cell r="A73" t="str">
            <v>1996-071</v>
          </cell>
          <cell r="B73" t="str">
            <v>Kingma</v>
          </cell>
          <cell r="C73" t="str">
            <v>Leenstra</v>
          </cell>
          <cell r="D73" t="str">
            <v>Ijlst</v>
          </cell>
          <cell r="E73">
            <v>1</v>
          </cell>
          <cell r="G73" t="str">
            <v>Beta</v>
          </cell>
          <cell r="I73">
            <v>1</v>
          </cell>
        </row>
        <row r="74">
          <cell r="A74" t="str">
            <v>1996-072</v>
          </cell>
          <cell r="B74" t="str">
            <v>de Groot</v>
          </cell>
          <cell r="C74" t="str">
            <v>Tervoort</v>
          </cell>
          <cell r="D74" t="str">
            <v>Heiloo</v>
          </cell>
          <cell r="E74">
            <v>1</v>
          </cell>
          <cell r="G74" t="str">
            <v>Gamma</v>
          </cell>
          <cell r="I74">
            <v>1</v>
          </cell>
        </row>
        <row r="75">
          <cell r="A75" t="str">
            <v>1996-073</v>
          </cell>
          <cell r="B75" t="str">
            <v>vd Sluis</v>
          </cell>
          <cell r="C75" t="str">
            <v>Sluis/Haan </v>
          </cell>
          <cell r="D75" t="str">
            <v>St.Nicolaasga</v>
          </cell>
          <cell r="E75">
            <v>3</v>
          </cell>
          <cell r="G75" t="str">
            <v>3-won</v>
          </cell>
          <cell r="I75">
            <v>1</v>
          </cell>
        </row>
        <row r="76">
          <cell r="A76" t="str">
            <v>1996-074</v>
          </cell>
          <cell r="B76" t="str">
            <v>vd Veen</v>
          </cell>
          <cell r="C76" t="str">
            <v>Sluis/Haan </v>
          </cell>
          <cell r="D76" t="str">
            <v>Noordbroek</v>
          </cell>
          <cell r="E76">
            <v>1</v>
          </cell>
          <cell r="G76" t="str">
            <v>Norm</v>
          </cell>
          <cell r="I76">
            <v>1</v>
          </cell>
        </row>
        <row r="77">
          <cell r="A77" t="str">
            <v>1996-075</v>
          </cell>
          <cell r="B77" t="str">
            <v>Spek</v>
          </cell>
          <cell r="C77" t="str">
            <v>Koeleman</v>
          </cell>
          <cell r="D77" t="str">
            <v>Hoofddorp</v>
          </cell>
          <cell r="E77">
            <v>1</v>
          </cell>
          <cell r="G77" t="str">
            <v>Gamma</v>
          </cell>
          <cell r="I77">
            <v>1</v>
          </cell>
        </row>
        <row r="78">
          <cell r="A78" t="str">
            <v>1996-076</v>
          </cell>
          <cell r="B78" t="str">
            <v>Veba D</v>
          </cell>
          <cell r="C78" t="str">
            <v>Markweg</v>
          </cell>
          <cell r="D78" t="str">
            <v>Münster</v>
          </cell>
          <cell r="E78">
            <v>12</v>
          </cell>
          <cell r="G78" t="str">
            <v>Markweg</v>
          </cell>
          <cell r="I78">
            <v>1</v>
          </cell>
        </row>
        <row r="79">
          <cell r="A79" t="str">
            <v>1996-077</v>
          </cell>
          <cell r="B79" t="str">
            <v>Veba D</v>
          </cell>
          <cell r="C79" t="str">
            <v>Apollendorf</v>
          </cell>
          <cell r="D79" t="str">
            <v>Wittenberg</v>
          </cell>
          <cell r="E79">
            <v>6</v>
          </cell>
          <cell r="G79" t="str">
            <v>Apollendorf</v>
          </cell>
          <cell r="I79">
            <v>1</v>
          </cell>
        </row>
        <row r="80">
          <cell r="A80" t="str">
            <v>1996-078</v>
          </cell>
          <cell r="B80" t="str">
            <v>Veba D</v>
          </cell>
          <cell r="C80" t="str">
            <v>1.BA</v>
          </cell>
          <cell r="D80" t="str">
            <v>Brühl</v>
          </cell>
          <cell r="E80">
            <v>44</v>
          </cell>
          <cell r="G80" t="str">
            <v>WWP 1.BA</v>
          </cell>
          <cell r="I80">
            <v>1</v>
          </cell>
        </row>
        <row r="81">
          <cell r="A81" t="str">
            <v>1996-079</v>
          </cell>
          <cell r="B81" t="str">
            <v>Akkerboom</v>
          </cell>
          <cell r="C81" t="str">
            <v>Sluis/Haan </v>
          </cell>
          <cell r="D81" t="str">
            <v>Stiens</v>
          </cell>
          <cell r="E81">
            <v>1</v>
          </cell>
          <cell r="G81" t="str">
            <v>Gamma</v>
          </cell>
          <cell r="I81">
            <v>1</v>
          </cell>
        </row>
        <row r="82">
          <cell r="A82" t="str">
            <v>1996-080</v>
          </cell>
          <cell r="B82" t="str">
            <v>Vermue</v>
          </cell>
          <cell r="C82" t="str">
            <v>Houtman</v>
          </cell>
          <cell r="D82" t="str">
            <v>Emmeloord</v>
          </cell>
          <cell r="E82">
            <v>1</v>
          </cell>
          <cell r="G82" t="str">
            <v>Special</v>
          </cell>
          <cell r="I82">
            <v>1</v>
          </cell>
        </row>
        <row r="83">
          <cell r="A83" t="str">
            <v>1996-081</v>
          </cell>
          <cell r="B83" t="str">
            <v>Kauling</v>
          </cell>
          <cell r="C83" t="str">
            <v>Sluis/Haan </v>
          </cell>
          <cell r="D83" t="str">
            <v>Drachten</v>
          </cell>
          <cell r="E83">
            <v>1</v>
          </cell>
          <cell r="G83" t="str">
            <v>Kasko</v>
          </cell>
          <cell r="I83">
            <v>1</v>
          </cell>
        </row>
        <row r="84">
          <cell r="A84" t="str">
            <v>1996-082</v>
          </cell>
          <cell r="B84" t="str">
            <v>Gorter</v>
          </cell>
          <cell r="C84" t="str">
            <v>Tervoort</v>
          </cell>
          <cell r="D84" t="str">
            <v>Castricum</v>
          </cell>
          <cell r="E84">
            <v>1</v>
          </cell>
          <cell r="G84" t="str">
            <v>Special</v>
          </cell>
          <cell r="I84">
            <v>1</v>
          </cell>
        </row>
        <row r="85">
          <cell r="A85" t="str">
            <v>1996-083</v>
          </cell>
          <cell r="B85" t="str">
            <v>Veenendaal</v>
          </cell>
          <cell r="C85" t="str">
            <v>Houtman</v>
          </cell>
          <cell r="D85" t="str">
            <v>Marknesse</v>
          </cell>
          <cell r="E85">
            <v>1</v>
          </cell>
          <cell r="G85" t="str">
            <v> </v>
          </cell>
          <cell r="I85">
            <v>1</v>
          </cell>
        </row>
        <row r="86">
          <cell r="A86" t="str">
            <v>1996-084</v>
          </cell>
          <cell r="B86" t="str">
            <v>Bakels</v>
          </cell>
          <cell r="C86" t="str">
            <v>Houtman</v>
          </cell>
          <cell r="D86" t="str">
            <v>Marknesse</v>
          </cell>
          <cell r="E86">
            <v>1</v>
          </cell>
          <cell r="G86" t="str">
            <v> </v>
          </cell>
          <cell r="I86">
            <v>1</v>
          </cell>
        </row>
        <row r="87">
          <cell r="A87" t="str">
            <v>1996-085</v>
          </cell>
          <cell r="B87" t="str">
            <v>Steffens</v>
          </cell>
          <cell r="C87" t="str">
            <v>Bruco</v>
          </cell>
          <cell r="D87" t="str">
            <v>Steenwijk</v>
          </cell>
          <cell r="E87">
            <v>1</v>
          </cell>
          <cell r="G87" t="str">
            <v>Beta</v>
          </cell>
          <cell r="I87">
            <v>1</v>
          </cell>
        </row>
        <row r="88">
          <cell r="A88" t="str">
            <v>1996-086</v>
          </cell>
          <cell r="B88" t="str">
            <v>Fortuin</v>
          </cell>
          <cell r="C88" t="str">
            <v>Waalboer</v>
          </cell>
          <cell r="D88" t="str">
            <v>Brielle</v>
          </cell>
          <cell r="E88">
            <v>1</v>
          </cell>
          <cell r="G88" t="str">
            <v>Omega</v>
          </cell>
          <cell r="I88">
            <v>1</v>
          </cell>
        </row>
        <row r="89">
          <cell r="A89" t="str">
            <v>1996-087</v>
          </cell>
          <cell r="B89" t="str">
            <v>Veba D</v>
          </cell>
          <cell r="C89" t="str">
            <v>1.BA</v>
          </cell>
          <cell r="D89" t="str">
            <v>Herten</v>
          </cell>
          <cell r="E89">
            <v>33</v>
          </cell>
          <cell r="G89" t="str">
            <v>1.BA</v>
          </cell>
          <cell r="I89">
            <v>1</v>
          </cell>
        </row>
        <row r="90">
          <cell r="A90" t="str">
            <v>1996-088</v>
          </cell>
          <cell r="B90" t="str">
            <v>Leenman</v>
          </cell>
          <cell r="C90" t="str">
            <v>Bruco</v>
          </cell>
          <cell r="D90" t="str">
            <v>Zwolle</v>
          </cell>
          <cell r="E90">
            <v>1</v>
          </cell>
          <cell r="G90" t="str">
            <v>Special</v>
          </cell>
          <cell r="I90">
            <v>1</v>
          </cell>
        </row>
        <row r="91">
          <cell r="A91" t="str">
            <v>1996-089</v>
          </cell>
          <cell r="B91" t="str">
            <v>Pieper</v>
          </cell>
          <cell r="C91" t="str">
            <v>Elshof</v>
          </cell>
          <cell r="D91" t="str">
            <v>Didam</v>
          </cell>
          <cell r="E91">
            <v>1</v>
          </cell>
          <cell r="G91" t="str">
            <v>Norm</v>
          </cell>
          <cell r="I91">
            <v>1</v>
          </cell>
        </row>
        <row r="92">
          <cell r="A92" t="str">
            <v>1996-090</v>
          </cell>
          <cell r="B92" t="str">
            <v>Elshof</v>
          </cell>
          <cell r="C92" t="str">
            <v>Elshof</v>
          </cell>
          <cell r="D92" t="str">
            <v>Didam</v>
          </cell>
          <cell r="E92">
            <v>1</v>
          </cell>
          <cell r="G92" t="str">
            <v>Norm</v>
          </cell>
          <cell r="I92">
            <v>1</v>
          </cell>
        </row>
        <row r="93">
          <cell r="A93" t="str">
            <v>1996-091</v>
          </cell>
          <cell r="B93" t="str">
            <v>v Dam</v>
          </cell>
          <cell r="C93" t="str">
            <v>Koeleman</v>
          </cell>
          <cell r="D93" t="str">
            <v>Moordrecht</v>
          </cell>
          <cell r="E93">
            <v>1</v>
          </cell>
          <cell r="G93" t="str">
            <v>Norm</v>
          </cell>
          <cell r="I93">
            <v>1</v>
          </cell>
        </row>
        <row r="94">
          <cell r="A94" t="str">
            <v>1996-092</v>
          </cell>
          <cell r="B94" t="str">
            <v>Schutting</v>
          </cell>
          <cell r="C94" t="str">
            <v>Houtman</v>
          </cell>
          <cell r="D94" t="str">
            <v>Emmeloord</v>
          </cell>
          <cell r="E94">
            <v>1</v>
          </cell>
          <cell r="G94" t="str">
            <v>Amphion</v>
          </cell>
          <cell r="I94">
            <v>1</v>
          </cell>
        </row>
        <row r="95">
          <cell r="A95" t="str">
            <v>1996-093</v>
          </cell>
          <cell r="B95" t="str">
            <v>Klein</v>
          </cell>
          <cell r="C95" t="str">
            <v>Heembouw</v>
          </cell>
          <cell r="D95" t="str">
            <v>Oude Wetering</v>
          </cell>
          <cell r="E95">
            <v>1</v>
          </cell>
          <cell r="G95" t="str">
            <v>Gamma</v>
          </cell>
          <cell r="I95">
            <v>1</v>
          </cell>
        </row>
        <row r="96">
          <cell r="A96" t="str">
            <v>1996-094</v>
          </cell>
          <cell r="B96" t="str">
            <v>Schokkenkamp</v>
          </cell>
          <cell r="C96" t="str">
            <v>Houtman</v>
          </cell>
          <cell r="D96" t="str">
            <v>Luttelgeest</v>
          </cell>
          <cell r="E96">
            <v>1</v>
          </cell>
          <cell r="G96" t="str">
            <v>T-woning</v>
          </cell>
          <cell r="I96">
            <v>1</v>
          </cell>
        </row>
        <row r="97">
          <cell r="A97" t="str">
            <v>1996-095</v>
          </cell>
          <cell r="B97" t="str">
            <v>Kavel 1</v>
          </cell>
          <cell r="C97" t="str">
            <v>Sluis/Haan </v>
          </cell>
          <cell r="D97" t="str">
            <v>Wijnaldum</v>
          </cell>
          <cell r="E97">
            <v>1</v>
          </cell>
          <cell r="G97" t="str">
            <v>SHP 1000</v>
          </cell>
          <cell r="I97">
            <v>1</v>
          </cell>
        </row>
        <row r="98">
          <cell r="A98" t="str">
            <v>1996-096</v>
          </cell>
          <cell r="B98" t="str">
            <v>Kavel 2</v>
          </cell>
          <cell r="C98" t="str">
            <v>Sluis/Haan </v>
          </cell>
          <cell r="D98" t="str">
            <v>Wijnaldum</v>
          </cell>
          <cell r="E98">
            <v>1</v>
          </cell>
          <cell r="G98" t="str">
            <v>SHP 1000</v>
          </cell>
          <cell r="I98">
            <v>1</v>
          </cell>
        </row>
        <row r="99">
          <cell r="A99" t="str">
            <v>1996-097</v>
          </cell>
          <cell r="B99" t="str">
            <v>Brands</v>
          </cell>
          <cell r="C99" t="str">
            <v>Ess van</v>
          </cell>
          <cell r="D99" t="str">
            <v>Harpel</v>
          </cell>
          <cell r="E99">
            <v>1</v>
          </cell>
          <cell r="G99" t="str">
            <v>Beta</v>
          </cell>
          <cell r="I99">
            <v>1</v>
          </cell>
        </row>
        <row r="100">
          <cell r="A100" t="str">
            <v>1996-098</v>
          </cell>
          <cell r="B100" t="str">
            <v>Brands</v>
          </cell>
          <cell r="C100" t="str">
            <v>Ess van</v>
          </cell>
          <cell r="D100" t="str">
            <v>Steenwijkerwold</v>
          </cell>
          <cell r="E100">
            <v>1</v>
          </cell>
          <cell r="G100" t="str">
            <v>Beta</v>
          </cell>
          <cell r="I100">
            <v>1</v>
          </cell>
        </row>
        <row r="101">
          <cell r="A101" t="str">
            <v>1996-099</v>
          </cell>
          <cell r="B101" t="str">
            <v>v Roon</v>
          </cell>
          <cell r="C101" t="str">
            <v>Waalboer</v>
          </cell>
          <cell r="D101" t="str">
            <v>Brielle</v>
          </cell>
          <cell r="E101">
            <v>1</v>
          </cell>
          <cell r="G101" t="str">
            <v>T-woning</v>
          </cell>
          <cell r="I101">
            <v>1</v>
          </cell>
        </row>
        <row r="102">
          <cell r="A102" t="str">
            <v>1996-100</v>
          </cell>
          <cell r="B102" t="str">
            <v>Veba D</v>
          </cell>
          <cell r="C102" t="str">
            <v>?</v>
          </cell>
          <cell r="D102" t="str">
            <v>Neuss</v>
          </cell>
          <cell r="E102">
            <v>0</v>
          </cell>
          <cell r="G102" t="str">
            <v> </v>
          </cell>
          <cell r="I102">
            <v>1</v>
          </cell>
        </row>
        <row r="103">
          <cell r="A103" t="str">
            <v>1996-101</v>
          </cell>
          <cell r="B103" t="str">
            <v>Plantinga</v>
          </cell>
          <cell r="C103" t="str">
            <v>Bosch vd</v>
          </cell>
          <cell r="D103" t="str">
            <v>Sneek</v>
          </cell>
          <cell r="E103">
            <v>1</v>
          </cell>
          <cell r="G103" t="str">
            <v>Gamma</v>
          </cell>
          <cell r="I103">
            <v>1</v>
          </cell>
        </row>
        <row r="104">
          <cell r="A104" t="str">
            <v>1996-102</v>
          </cell>
          <cell r="B104" t="str">
            <v>Kampinga</v>
          </cell>
          <cell r="C104" t="str">
            <v>Ess van</v>
          </cell>
          <cell r="D104" t="str">
            <v>Dedemsvaart</v>
          </cell>
          <cell r="E104">
            <v>1</v>
          </cell>
          <cell r="G104" t="str">
            <v>Gamma</v>
          </cell>
          <cell r="I104">
            <v>1</v>
          </cell>
        </row>
        <row r="105">
          <cell r="A105" t="str">
            <v>1996-103</v>
          </cell>
          <cell r="B105" t="str">
            <v>Huizing</v>
          </cell>
          <cell r="C105" t="str">
            <v>Ess van</v>
          </cell>
          <cell r="D105" t="str">
            <v>Meppen</v>
          </cell>
          <cell r="E105">
            <v>1</v>
          </cell>
          <cell r="G105" t="str">
            <v>Gamma</v>
          </cell>
          <cell r="I105">
            <v>1</v>
          </cell>
        </row>
        <row r="106">
          <cell r="A106" t="str">
            <v>1996-104</v>
          </cell>
          <cell r="B106" t="str">
            <v>Dijkstra</v>
          </cell>
          <cell r="C106" t="str">
            <v>Leenstra</v>
          </cell>
          <cell r="D106" t="str">
            <v>Abbega</v>
          </cell>
          <cell r="E106">
            <v>1</v>
          </cell>
          <cell r="G106" t="str">
            <v>Beta</v>
          </cell>
          <cell r="I106">
            <v>1</v>
          </cell>
        </row>
        <row r="107">
          <cell r="A107" t="str">
            <v>1996-105</v>
          </cell>
          <cell r="B107" t="str">
            <v>Kooy</v>
          </cell>
          <cell r="C107" t="str">
            <v>Koeleman</v>
          </cell>
          <cell r="D107" t="str">
            <v>Rijsenhout</v>
          </cell>
          <cell r="E107">
            <v>1</v>
          </cell>
          <cell r="G107" t="str">
            <v>Gamma</v>
          </cell>
          <cell r="I107">
            <v>1</v>
          </cell>
        </row>
        <row r="108">
          <cell r="A108" t="str">
            <v>1996-106</v>
          </cell>
          <cell r="B108" t="str">
            <v>Castelijn</v>
          </cell>
          <cell r="C108" t="str">
            <v>Koeleman</v>
          </cell>
          <cell r="D108" t="str">
            <v>Amstelveen</v>
          </cell>
          <cell r="E108">
            <v>1</v>
          </cell>
          <cell r="G108" t="str">
            <v> </v>
          </cell>
          <cell r="I108">
            <v>1</v>
          </cell>
        </row>
        <row r="109">
          <cell r="A109" t="str">
            <v>1996-107</v>
          </cell>
          <cell r="B109" t="str">
            <v>Haitsma</v>
          </cell>
          <cell r="C109" t="str">
            <v>Schellekens</v>
          </cell>
          <cell r="D109" t="str">
            <v>Eindhoven</v>
          </cell>
          <cell r="E109">
            <v>1</v>
          </cell>
          <cell r="G109" t="str">
            <v>T-woning</v>
          </cell>
          <cell r="I109">
            <v>1</v>
          </cell>
        </row>
        <row r="110">
          <cell r="A110" t="str">
            <v>1996-108</v>
          </cell>
          <cell r="B110" t="str">
            <v>Mulder</v>
          </cell>
          <cell r="C110" t="str">
            <v>Koeleman</v>
          </cell>
          <cell r="D110" t="str">
            <v>Nieuwkoop</v>
          </cell>
          <cell r="E110">
            <v>2</v>
          </cell>
          <cell r="G110" t="str">
            <v>2/1-kap</v>
          </cell>
          <cell r="I110">
            <v>1</v>
          </cell>
        </row>
        <row r="111">
          <cell r="A111" t="str">
            <v>1996-109</v>
          </cell>
          <cell r="B111" t="str">
            <v>Everink</v>
          </cell>
          <cell r="C111" t="str">
            <v>Driehoek</v>
          </cell>
          <cell r="D111" t="str">
            <v>Olst</v>
          </cell>
          <cell r="E111">
            <v>1</v>
          </cell>
          <cell r="G111" t="str">
            <v>Gamma</v>
          </cell>
          <cell r="I111">
            <v>1</v>
          </cell>
        </row>
        <row r="112">
          <cell r="A112" t="str">
            <v>1996-110</v>
          </cell>
          <cell r="B112" t="str">
            <v>v Leeuwen</v>
          </cell>
          <cell r="C112" t="str">
            <v>Reehorst ter</v>
          </cell>
          <cell r="D112" t="str">
            <v>Langbroek</v>
          </cell>
          <cell r="E112">
            <v>1</v>
          </cell>
          <cell r="G112" t="str">
            <v>T-woning</v>
          </cell>
          <cell r="I112">
            <v>1</v>
          </cell>
        </row>
        <row r="113">
          <cell r="A113" t="str">
            <v>1996-111</v>
          </cell>
          <cell r="B113" t="str">
            <v>Kartbaan</v>
          </cell>
          <cell r="C113" t="str">
            <v>Bruco</v>
          </cell>
          <cell r="D113" t="str">
            <v>Groningen</v>
          </cell>
          <cell r="E113">
            <v>1</v>
          </cell>
          <cell r="G113" t="str">
            <v> </v>
          </cell>
          <cell r="I113">
            <v>1</v>
          </cell>
        </row>
        <row r="114">
          <cell r="A114" t="str">
            <v>1996-112</v>
          </cell>
          <cell r="B114" t="str">
            <v>Veenstra</v>
          </cell>
          <cell r="C114" t="str">
            <v>Bootsma </v>
          </cell>
          <cell r="D114" t="str">
            <v>Nijland</v>
          </cell>
          <cell r="E114">
            <v>1</v>
          </cell>
          <cell r="G114" t="str">
            <v>Beta</v>
          </cell>
          <cell r="I114">
            <v>1</v>
          </cell>
        </row>
        <row r="115">
          <cell r="A115" t="str">
            <v>1996-113</v>
          </cell>
          <cell r="B115" t="str">
            <v>10 x 2/1-kap</v>
          </cell>
          <cell r="C115" t="str">
            <v>Broek vd</v>
          </cell>
          <cell r="D115" t="str">
            <v>Druten</v>
          </cell>
          <cell r="E115">
            <v>0</v>
          </cell>
          <cell r="G115" t="str">
            <v>2/1-kap</v>
          </cell>
          <cell r="I115">
            <v>1</v>
          </cell>
        </row>
        <row r="116">
          <cell r="A116" t="str">
            <v>1996-114</v>
          </cell>
          <cell r="B116" t="str">
            <v>46 won</v>
          </cell>
          <cell r="C116" t="str">
            <v>Dozy</v>
          </cell>
          <cell r="D116" t="str">
            <v>Den Helder</v>
          </cell>
          <cell r="E116">
            <v>46</v>
          </cell>
          <cell r="G116" t="str">
            <v>Projekt</v>
          </cell>
          <cell r="I116">
            <v>1</v>
          </cell>
        </row>
        <row r="117">
          <cell r="A117" t="str">
            <v>1996-115</v>
          </cell>
          <cell r="B117" t="str">
            <v>Schuurman</v>
          </cell>
          <cell r="C117" t="str">
            <v>Bruco</v>
          </cell>
          <cell r="D117" t="str">
            <v>Ommen</v>
          </cell>
          <cell r="E117">
            <v>1</v>
          </cell>
          <cell r="G117" t="str">
            <v>Gamma</v>
          </cell>
          <cell r="I117">
            <v>1</v>
          </cell>
        </row>
        <row r="118">
          <cell r="A118" t="str">
            <v>1996-116</v>
          </cell>
          <cell r="B118" t="str">
            <v>v Leeuwen</v>
          </cell>
          <cell r="C118" t="str">
            <v>Breugem</v>
          </cell>
          <cell r="D118" t="str">
            <v>Zoetermeer</v>
          </cell>
          <cell r="E118">
            <v>1</v>
          </cell>
          <cell r="G118" t="str">
            <v>Gamma</v>
          </cell>
          <cell r="I118">
            <v>1</v>
          </cell>
        </row>
        <row r="119">
          <cell r="A119" t="str">
            <v>1996-117</v>
          </cell>
          <cell r="B119" t="str">
            <v>Twillert</v>
          </cell>
          <cell r="C119" t="str">
            <v>Reehorst ter</v>
          </cell>
          <cell r="D119" t="str">
            <v>Eemdijk</v>
          </cell>
          <cell r="E119">
            <v>1</v>
          </cell>
          <cell r="G119" t="str">
            <v>Gamma</v>
          </cell>
          <cell r="I119">
            <v>1</v>
          </cell>
        </row>
        <row r="120">
          <cell r="A120" t="str">
            <v>1996-118</v>
          </cell>
          <cell r="B120" t="str">
            <v>Helfrich</v>
          </cell>
          <cell r="C120" t="str">
            <v>Bootsma </v>
          </cell>
          <cell r="D120" t="str">
            <v>Dronrijp</v>
          </cell>
          <cell r="E120">
            <v>1</v>
          </cell>
          <cell r="G120" t="str">
            <v>Beta</v>
          </cell>
          <cell r="I120">
            <v>1</v>
          </cell>
        </row>
        <row r="121">
          <cell r="A121" t="str">
            <v>1996-119</v>
          </cell>
          <cell r="B121" t="str">
            <v>SHP 1000</v>
          </cell>
          <cell r="C121" t="str">
            <v>Sluis/Haan </v>
          </cell>
          <cell r="D121" t="str">
            <v>Wijnjewoude</v>
          </cell>
          <cell r="E121">
            <v>1</v>
          </cell>
          <cell r="G121" t="str">
            <v>SHP 1000</v>
          </cell>
          <cell r="I121">
            <v>1</v>
          </cell>
        </row>
        <row r="122">
          <cell r="A122" t="str">
            <v>1996-120</v>
          </cell>
          <cell r="B122" t="str">
            <v>SHP 1100</v>
          </cell>
          <cell r="C122" t="str">
            <v>Sluis/Haan </v>
          </cell>
          <cell r="D122" t="str">
            <v>Wijnjewoude</v>
          </cell>
          <cell r="E122">
            <v>1</v>
          </cell>
          <cell r="G122" t="str">
            <v>SHP 1100</v>
          </cell>
          <cell r="I122">
            <v>1</v>
          </cell>
        </row>
        <row r="123">
          <cell r="A123" t="str">
            <v>1996-121</v>
          </cell>
          <cell r="B123" t="str">
            <v>SHP 1200</v>
          </cell>
          <cell r="C123" t="str">
            <v>Sluis/Haan </v>
          </cell>
          <cell r="D123" t="str">
            <v>Wijnjewoude</v>
          </cell>
          <cell r="E123">
            <v>1</v>
          </cell>
          <cell r="G123" t="str">
            <v>SHP 1200</v>
          </cell>
          <cell r="I123">
            <v>1</v>
          </cell>
        </row>
        <row r="124">
          <cell r="A124" t="str">
            <v>1996-122</v>
          </cell>
          <cell r="B124" t="str">
            <v>SHP 13000</v>
          </cell>
          <cell r="C124" t="str">
            <v>Sluis/Haan </v>
          </cell>
          <cell r="D124" t="str">
            <v>Wijnjewoude</v>
          </cell>
          <cell r="E124">
            <v>1</v>
          </cell>
          <cell r="G124" t="str">
            <v>SHP 13000</v>
          </cell>
          <cell r="I124">
            <v>1</v>
          </cell>
        </row>
        <row r="125">
          <cell r="A125" t="str">
            <v>1996-123</v>
          </cell>
          <cell r="B125" t="str">
            <v>SHP 4000</v>
          </cell>
          <cell r="C125" t="str">
            <v>Sluis/Haan </v>
          </cell>
          <cell r="D125" t="str">
            <v>Wijnjewoude</v>
          </cell>
          <cell r="E125">
            <v>1</v>
          </cell>
          <cell r="G125" t="str">
            <v>SHP 4000</v>
          </cell>
          <cell r="I125">
            <v>1</v>
          </cell>
        </row>
        <row r="126">
          <cell r="A126" t="str">
            <v>1996-124</v>
          </cell>
          <cell r="B126" t="str">
            <v>SHP 600</v>
          </cell>
          <cell r="C126" t="str">
            <v>Sluis/Haan </v>
          </cell>
          <cell r="D126" t="str">
            <v>Wijnjewoude</v>
          </cell>
          <cell r="E126">
            <v>1</v>
          </cell>
          <cell r="G126" t="str">
            <v>SHP 600</v>
          </cell>
          <cell r="I126">
            <v>1</v>
          </cell>
        </row>
        <row r="127">
          <cell r="A127" t="str">
            <v>1996-125</v>
          </cell>
          <cell r="B127" t="str">
            <v>Monteny</v>
          </cell>
          <cell r="C127" t="str">
            <v>Waalboer</v>
          </cell>
          <cell r="D127" t="str">
            <v>Oostvoorne</v>
          </cell>
          <cell r="E127">
            <v>1</v>
          </cell>
          <cell r="G127" t="str">
            <v>Omega</v>
          </cell>
          <cell r="I127">
            <v>1</v>
          </cell>
        </row>
        <row r="128">
          <cell r="A128" t="str">
            <v>1996-126</v>
          </cell>
          <cell r="B128" t="str">
            <v>Breugem</v>
          </cell>
          <cell r="C128" t="str">
            <v>Breugem</v>
          </cell>
          <cell r="D128" t="str">
            <v>Bergschenhoek</v>
          </cell>
          <cell r="E128">
            <v>1</v>
          </cell>
          <cell r="G128" t="str">
            <v>Special</v>
          </cell>
          <cell r="I128">
            <v>1</v>
          </cell>
        </row>
        <row r="129">
          <cell r="A129" t="str">
            <v>1996-127</v>
          </cell>
          <cell r="B129" t="str">
            <v>2 won</v>
          </cell>
          <cell r="C129" t="str">
            <v>Sluis/Haan </v>
          </cell>
          <cell r="D129" t="str">
            <v>Wijnaldum</v>
          </cell>
          <cell r="E129">
            <v>2</v>
          </cell>
          <cell r="G129" t="str">
            <v>SHP 300</v>
          </cell>
          <cell r="I129">
            <v>1</v>
          </cell>
        </row>
        <row r="130">
          <cell r="A130" t="str">
            <v>1996-128</v>
          </cell>
          <cell r="B130" t="str">
            <v>2 won</v>
          </cell>
          <cell r="C130" t="str">
            <v>Sluis/Haan </v>
          </cell>
          <cell r="D130" t="str">
            <v>St.Nicolaasga</v>
          </cell>
          <cell r="E130">
            <v>2</v>
          </cell>
          <cell r="G130" t="str">
            <v>SHPV-20</v>
          </cell>
          <cell r="I130">
            <v>1</v>
          </cell>
        </row>
        <row r="131">
          <cell r="A131" t="str">
            <v>1996-129</v>
          </cell>
          <cell r="B131" t="str">
            <v>de Groot</v>
          </cell>
          <cell r="C131" t="str">
            <v>Bootsma </v>
          </cell>
          <cell r="D131" t="str">
            <v>Sneek</v>
          </cell>
          <cell r="E131">
            <v>1</v>
          </cell>
          <cell r="G131" t="str">
            <v>Special</v>
          </cell>
          <cell r="I131">
            <v>1</v>
          </cell>
        </row>
        <row r="132">
          <cell r="A132" t="str">
            <v>1996-130</v>
          </cell>
          <cell r="B132" t="str">
            <v>Bos</v>
          </cell>
          <cell r="C132" t="str">
            <v>Bootsma </v>
          </cell>
          <cell r="D132" t="str">
            <v>Sneek</v>
          </cell>
          <cell r="E132">
            <v>2</v>
          </cell>
          <cell r="G132" t="str">
            <v>2/1-kap</v>
          </cell>
          <cell r="I132">
            <v>1</v>
          </cell>
        </row>
        <row r="133">
          <cell r="A133" t="str">
            <v>1996-131</v>
          </cell>
          <cell r="B133" t="str">
            <v>Bosland</v>
          </cell>
          <cell r="C133" t="str">
            <v>Koeleman</v>
          </cell>
          <cell r="D133" t="str">
            <v>Ter Aar</v>
          </cell>
          <cell r="E133">
            <v>1</v>
          </cell>
          <cell r="G133" t="str">
            <v>Gamma</v>
          </cell>
          <cell r="I133">
            <v>1</v>
          </cell>
        </row>
        <row r="134">
          <cell r="A134" t="str">
            <v>1996-132</v>
          </cell>
          <cell r="B134" t="str">
            <v>Gehner</v>
          </cell>
          <cell r="C134" t="str">
            <v>Sluis/Haan </v>
          </cell>
          <cell r="D134" t="str">
            <v>Leeuwarden</v>
          </cell>
          <cell r="E134">
            <v>1</v>
          </cell>
          <cell r="G134" t="str">
            <v> </v>
          </cell>
          <cell r="I134">
            <v>1</v>
          </cell>
        </row>
        <row r="135">
          <cell r="A135" t="str">
            <v>1996-133</v>
          </cell>
          <cell r="B135" t="str">
            <v>Ter Braake</v>
          </cell>
          <cell r="C135" t="str">
            <v>Bootsma </v>
          </cell>
          <cell r="D135" t="str">
            <v>Tjerkwerd</v>
          </cell>
          <cell r="E135">
            <v>1</v>
          </cell>
          <cell r="G135" t="str">
            <v>Norm</v>
          </cell>
          <cell r="I135">
            <v>1</v>
          </cell>
        </row>
        <row r="136">
          <cell r="A136" t="str">
            <v>1996-134</v>
          </cell>
          <cell r="B136" t="str">
            <v>Rust</v>
          </cell>
          <cell r="C136" t="str">
            <v>Breugem</v>
          </cell>
          <cell r="D136" t="str">
            <v>Zoetermeer</v>
          </cell>
          <cell r="E136">
            <v>1</v>
          </cell>
          <cell r="G136" t="str">
            <v>Omega</v>
          </cell>
          <cell r="I136">
            <v>1</v>
          </cell>
        </row>
        <row r="137">
          <cell r="A137" t="str">
            <v>1996-135</v>
          </cell>
          <cell r="B137" t="str">
            <v>Kampinga</v>
          </cell>
          <cell r="C137" t="str">
            <v>Sluis/Haan </v>
          </cell>
          <cell r="D137" t="str">
            <v>Donkerbroek</v>
          </cell>
          <cell r="E137">
            <v>1</v>
          </cell>
          <cell r="I137">
            <v>1</v>
          </cell>
        </row>
        <row r="138">
          <cell r="A138" t="str">
            <v>1996-136</v>
          </cell>
          <cell r="B138" t="str">
            <v>Lodewijks</v>
          </cell>
          <cell r="C138" t="str">
            <v>Broek vd</v>
          </cell>
          <cell r="D138" t="str">
            <v>Druten</v>
          </cell>
          <cell r="E138">
            <v>1</v>
          </cell>
          <cell r="I138">
            <v>1</v>
          </cell>
        </row>
        <row r="139">
          <cell r="A139" t="str">
            <v>1996-137</v>
          </cell>
          <cell r="B139" t="str">
            <v>Modelwoning</v>
          </cell>
          <cell r="C139" t="str">
            <v>Ess van</v>
          </cell>
          <cell r="D139" t="str">
            <v>Emmen</v>
          </cell>
          <cell r="E139">
            <v>1</v>
          </cell>
          <cell r="G139" t="str">
            <v>T-woning</v>
          </cell>
          <cell r="I139">
            <v>1</v>
          </cell>
        </row>
        <row r="140">
          <cell r="A140" t="str">
            <v>1996-138</v>
          </cell>
          <cell r="B140" t="str">
            <v>Joosten</v>
          </cell>
          <cell r="C140" t="str">
            <v>Broek vd</v>
          </cell>
          <cell r="D140" t="str">
            <v>Geldermalsen</v>
          </cell>
          <cell r="E140">
            <v>1</v>
          </cell>
          <cell r="I140">
            <v>1</v>
          </cell>
        </row>
        <row r="141">
          <cell r="A141" t="str">
            <v>1996-139</v>
          </cell>
          <cell r="B141" t="str">
            <v>Kroon</v>
          </cell>
          <cell r="C141" t="str">
            <v>Broek vd</v>
          </cell>
          <cell r="D141" t="str">
            <v>Lienden</v>
          </cell>
          <cell r="E141">
            <v>1</v>
          </cell>
          <cell r="G141" t="str">
            <v>Norm</v>
          </cell>
          <cell r="I141">
            <v>1</v>
          </cell>
        </row>
        <row r="142">
          <cell r="A142" t="str">
            <v>1996-140</v>
          </cell>
          <cell r="B142" t="str">
            <v>Dotinga</v>
          </cell>
          <cell r="C142" t="str">
            <v>Bosch vd</v>
          </cell>
          <cell r="D142" t="str">
            <v>Siebranderburen</v>
          </cell>
          <cell r="E142">
            <v>1</v>
          </cell>
          <cell r="G142" t="str">
            <v>Beta</v>
          </cell>
          <cell r="I142">
            <v>1</v>
          </cell>
        </row>
        <row r="143">
          <cell r="A143" t="str">
            <v>1996-141</v>
          </cell>
          <cell r="B143" t="str">
            <v>Hospes</v>
          </cell>
          <cell r="C143" t="str">
            <v>Bootsma </v>
          </cell>
          <cell r="D143" t="str">
            <v>Balk</v>
          </cell>
          <cell r="E143">
            <v>1</v>
          </cell>
          <cell r="G143" t="str">
            <v>Gamma</v>
          </cell>
          <cell r="I143">
            <v>1</v>
          </cell>
        </row>
        <row r="144">
          <cell r="A144" t="str">
            <v>1996-142</v>
          </cell>
          <cell r="B144" t="str">
            <v>Hogerweg</v>
          </cell>
          <cell r="C144" t="str">
            <v>Tervoort</v>
          </cell>
          <cell r="D144" t="str">
            <v>Heiloo</v>
          </cell>
          <cell r="E144">
            <v>1</v>
          </cell>
          <cell r="G144" t="str">
            <v>Beta</v>
          </cell>
          <cell r="I144">
            <v>1</v>
          </cell>
        </row>
        <row r="145">
          <cell r="A145" t="str">
            <v>1996-143</v>
          </cell>
          <cell r="B145" t="str">
            <v>H. Brinks</v>
          </cell>
          <cell r="C145" t="str">
            <v>Ess van</v>
          </cell>
          <cell r="D145" t="str">
            <v>Roswinkel</v>
          </cell>
          <cell r="E145">
            <v>1</v>
          </cell>
          <cell r="G145" t="str">
            <v>Omega</v>
          </cell>
          <cell r="I145">
            <v>1</v>
          </cell>
        </row>
        <row r="146">
          <cell r="A146" t="str">
            <v>1996-144</v>
          </cell>
          <cell r="B146" t="str">
            <v>Kuiper</v>
          </cell>
          <cell r="C146" t="str">
            <v>Leenstra</v>
          </cell>
          <cell r="D146" t="str">
            <v>Gaasrmeer</v>
          </cell>
          <cell r="E146">
            <v>1</v>
          </cell>
          <cell r="G146" t="str">
            <v>Beta</v>
          </cell>
          <cell r="I146">
            <v>1</v>
          </cell>
        </row>
        <row r="147">
          <cell r="A147" t="str">
            <v>1996-145</v>
          </cell>
          <cell r="B147" t="str">
            <v>Munsterman</v>
          </cell>
          <cell r="C147" t="str">
            <v>Leenstra</v>
          </cell>
          <cell r="D147" t="str">
            <v>Gaasrmeer</v>
          </cell>
          <cell r="E147">
            <v>1</v>
          </cell>
          <cell r="G147" t="str">
            <v>Norm</v>
          </cell>
          <cell r="I147">
            <v>1</v>
          </cell>
        </row>
        <row r="148">
          <cell r="A148" t="str">
            <v>1996-146</v>
          </cell>
          <cell r="B148" t="str">
            <v>v Hassel</v>
          </cell>
          <cell r="C148" t="str">
            <v>Ess van</v>
          </cell>
          <cell r="D148" t="str">
            <v>Gieten</v>
          </cell>
          <cell r="E148">
            <v>1</v>
          </cell>
          <cell r="G148" t="str">
            <v>Gamma</v>
          </cell>
          <cell r="I148">
            <v>1</v>
          </cell>
        </row>
        <row r="149">
          <cell r="A149" t="str">
            <v>1996-147</v>
          </cell>
          <cell r="B149" t="str">
            <v>Veba D</v>
          </cell>
          <cell r="C149" t="str">
            <v>Marien</v>
          </cell>
          <cell r="D149" t="str">
            <v>Castrop-Rauxel</v>
          </cell>
          <cell r="E149">
            <v>13</v>
          </cell>
          <cell r="G149" t="str">
            <v>Marien</v>
          </cell>
          <cell r="I149">
            <v>1</v>
          </cell>
        </row>
        <row r="150">
          <cell r="A150" t="str">
            <v>1996-148</v>
          </cell>
          <cell r="B150" t="str">
            <v>Sommer</v>
          </cell>
          <cell r="C150" t="str">
            <v>Broek vd</v>
          </cell>
          <cell r="D150" t="str">
            <v>Druten</v>
          </cell>
          <cell r="E150">
            <v>1</v>
          </cell>
          <cell r="G150" t="str">
            <v>Norm</v>
          </cell>
          <cell r="I150">
            <v>1</v>
          </cell>
        </row>
        <row r="151">
          <cell r="A151" t="str">
            <v>1996-149</v>
          </cell>
          <cell r="B151" t="str">
            <v>de Jong</v>
          </cell>
          <cell r="C151" t="str">
            <v>Koeleman</v>
          </cell>
          <cell r="D151" t="str">
            <v>Aarlanderveen</v>
          </cell>
          <cell r="E151">
            <v>1</v>
          </cell>
          <cell r="G151" t="str">
            <v>T-woning</v>
          </cell>
          <cell r="I151">
            <v>1</v>
          </cell>
        </row>
        <row r="152">
          <cell r="A152" t="str">
            <v>1996-150</v>
          </cell>
          <cell r="B152" t="str">
            <v>de Weerd</v>
          </cell>
          <cell r="C152" t="str">
            <v>Broek vd</v>
          </cell>
          <cell r="D152" t="str">
            <v>Wageningen</v>
          </cell>
          <cell r="E152">
            <v>1</v>
          </cell>
          <cell r="G152" t="str">
            <v>Norm</v>
          </cell>
          <cell r="I152">
            <v>1</v>
          </cell>
        </row>
        <row r="153">
          <cell r="A153" t="str">
            <v>1996-151</v>
          </cell>
          <cell r="B153" t="str">
            <v>Veba D</v>
          </cell>
          <cell r="C153" t="str">
            <v>Wiemel</v>
          </cell>
          <cell r="D153" t="str">
            <v>Bochum</v>
          </cell>
          <cell r="E153">
            <v>8</v>
          </cell>
          <cell r="G153" t="str">
            <v>Wiemel</v>
          </cell>
          <cell r="I153">
            <v>1</v>
          </cell>
        </row>
        <row r="154">
          <cell r="A154" t="str">
            <v>1996-152</v>
          </cell>
          <cell r="B154" t="str">
            <v>Veba D</v>
          </cell>
          <cell r="C154" t="str">
            <v>Thies</v>
          </cell>
          <cell r="D154" t="str">
            <v>Bochum</v>
          </cell>
          <cell r="E154">
            <v>15</v>
          </cell>
          <cell r="G154" t="str">
            <v>Thies</v>
          </cell>
          <cell r="I154">
            <v>1</v>
          </cell>
        </row>
        <row r="155">
          <cell r="A155" t="str">
            <v>1996-153</v>
          </cell>
          <cell r="B155" t="str">
            <v>Schoonbeek</v>
          </cell>
          <cell r="C155" t="str">
            <v>Ess van</v>
          </cell>
          <cell r="D155" t="str">
            <v>Emmen</v>
          </cell>
          <cell r="E155">
            <v>1</v>
          </cell>
          <cell r="G155" t="str">
            <v>Gamma</v>
          </cell>
          <cell r="I155">
            <v>1</v>
          </cell>
        </row>
        <row r="156">
          <cell r="A156" t="str">
            <v>1996-154</v>
          </cell>
          <cell r="B156" t="str">
            <v>Stokebrook</v>
          </cell>
          <cell r="C156" t="str">
            <v>Ess van</v>
          </cell>
          <cell r="D156" t="str">
            <v>Emmen</v>
          </cell>
          <cell r="E156">
            <v>1</v>
          </cell>
          <cell r="G156" t="str">
            <v>Gamma</v>
          </cell>
          <cell r="I156">
            <v>1</v>
          </cell>
        </row>
        <row r="157">
          <cell r="A157" t="str">
            <v>1996-155</v>
          </cell>
          <cell r="B157" t="str">
            <v>Veba D</v>
          </cell>
          <cell r="C157" t="str">
            <v>Schönebeck</v>
          </cell>
          <cell r="D157" t="str">
            <v>Essen</v>
          </cell>
          <cell r="E157">
            <v>14</v>
          </cell>
          <cell r="G157" t="str">
            <v>Schönebeck</v>
          </cell>
          <cell r="I157">
            <v>1</v>
          </cell>
        </row>
        <row r="158">
          <cell r="A158" t="str">
            <v>1996-156</v>
          </cell>
          <cell r="B158" t="str">
            <v>Elzinga</v>
          </cell>
          <cell r="C158" t="str">
            <v>Sluis/Haan </v>
          </cell>
          <cell r="D158" t="str">
            <v>St.Nicolaasga</v>
          </cell>
          <cell r="E158">
            <v>1</v>
          </cell>
          <cell r="G158" t="str">
            <v>SHP</v>
          </cell>
          <cell r="I158">
            <v>1</v>
          </cell>
        </row>
        <row r="159">
          <cell r="A159" t="str">
            <v>1996-157</v>
          </cell>
          <cell r="B159" t="str">
            <v>Veul</v>
          </cell>
          <cell r="C159" t="str">
            <v>Reehorst ter</v>
          </cell>
          <cell r="E159">
            <v>1</v>
          </cell>
          <cell r="G159" t="str">
            <v>Special</v>
          </cell>
          <cell r="I159">
            <v>1</v>
          </cell>
        </row>
        <row r="160">
          <cell r="A160" t="str">
            <v>1996-158</v>
          </cell>
          <cell r="B160" t="str">
            <v>Veba D</v>
          </cell>
          <cell r="C160" t="str">
            <v>1.BA</v>
          </cell>
          <cell r="D160" t="str">
            <v>Ludwigshafen</v>
          </cell>
          <cell r="E160">
            <v>38</v>
          </cell>
          <cell r="G160" t="str">
            <v>1.BA</v>
          </cell>
          <cell r="I160">
            <v>1</v>
          </cell>
        </row>
        <row r="161">
          <cell r="A161" t="str">
            <v>1996-159</v>
          </cell>
          <cell r="B161" t="str">
            <v>Anninga</v>
          </cell>
          <cell r="C161" t="str">
            <v>Ess van</v>
          </cell>
          <cell r="D161" t="str">
            <v>Schoonebeek</v>
          </cell>
          <cell r="E161">
            <v>1</v>
          </cell>
          <cell r="G161" t="str">
            <v>Beta</v>
          </cell>
          <cell r="I161">
            <v>1</v>
          </cell>
        </row>
        <row r="162">
          <cell r="A162" t="str">
            <v>1996-160</v>
          </cell>
          <cell r="B162" t="str">
            <v>Klijnstra</v>
          </cell>
          <cell r="C162" t="str">
            <v>Sluis/Haan </v>
          </cell>
          <cell r="D162" t="str">
            <v>Tjerkwerd</v>
          </cell>
          <cell r="E162">
            <v>1</v>
          </cell>
          <cell r="G162" t="str">
            <v>SHP 1000</v>
          </cell>
          <cell r="I162">
            <v>1</v>
          </cell>
        </row>
        <row r="163">
          <cell r="A163" t="str">
            <v>1996-161</v>
          </cell>
          <cell r="B163" t="str">
            <v>Regn.Steenstra</v>
          </cell>
          <cell r="C163" t="str">
            <v>Sluis/Haan </v>
          </cell>
          <cell r="D163" t="str">
            <v>Buitenpost</v>
          </cell>
          <cell r="E163">
            <v>1</v>
          </cell>
          <cell r="G163" t="str">
            <v>Proteus</v>
          </cell>
          <cell r="I163">
            <v>1</v>
          </cell>
        </row>
        <row r="164">
          <cell r="A164" t="str">
            <v>1996-162</v>
          </cell>
          <cell r="B164" t="str">
            <v>Godschalk</v>
          </cell>
          <cell r="C164" t="str">
            <v>Houtman</v>
          </cell>
          <cell r="D164" t="str">
            <v>Lelystad</v>
          </cell>
          <cell r="E164">
            <v>1</v>
          </cell>
          <cell r="G164" t="str">
            <v>Norm</v>
          </cell>
          <cell r="I164">
            <v>1</v>
          </cell>
        </row>
        <row r="165">
          <cell r="A165" t="str">
            <v>1996-163</v>
          </cell>
          <cell r="B165" t="str">
            <v>Peters</v>
          </cell>
          <cell r="C165" t="str">
            <v>Sluis/Haan </v>
          </cell>
          <cell r="D165" t="str">
            <v>Tolbert</v>
          </cell>
          <cell r="E165">
            <v>1</v>
          </cell>
          <cell r="G165" t="str">
            <v>Omega</v>
          </cell>
          <cell r="I165">
            <v>1</v>
          </cell>
        </row>
        <row r="166">
          <cell r="A166" t="str">
            <v>1996-164</v>
          </cell>
          <cell r="B166" t="str">
            <v>Both</v>
          </cell>
          <cell r="C166" t="str">
            <v>Breugem</v>
          </cell>
          <cell r="D166" t="str">
            <v>Lekkerkerk</v>
          </cell>
          <cell r="E166">
            <v>1</v>
          </cell>
          <cell r="G166" t="str">
            <v>Omega</v>
          </cell>
          <cell r="I166">
            <v>1</v>
          </cell>
        </row>
        <row r="167">
          <cell r="A167" t="str">
            <v>1996-165</v>
          </cell>
          <cell r="B167" t="str">
            <v>Paulusma</v>
          </cell>
          <cell r="C167" t="str">
            <v>Houtman</v>
          </cell>
          <cell r="D167" t="str">
            <v>Lelystad</v>
          </cell>
          <cell r="E167">
            <v>1</v>
          </cell>
          <cell r="G167" t="str">
            <v>Norm</v>
          </cell>
          <cell r="I167">
            <v>1</v>
          </cell>
        </row>
        <row r="168">
          <cell r="A168" t="str">
            <v>1996-166</v>
          </cell>
          <cell r="B168" t="str">
            <v>Veba D</v>
          </cell>
          <cell r="C168" t="str">
            <v>Kloppstaock</v>
          </cell>
          <cell r="D168" t="str">
            <v>Gladbeck</v>
          </cell>
          <cell r="E168">
            <v>0</v>
          </cell>
          <cell r="I168">
            <v>1</v>
          </cell>
        </row>
        <row r="169">
          <cell r="A169" t="str">
            <v>1996-167</v>
          </cell>
          <cell r="B169" t="str">
            <v>Krikke</v>
          </cell>
          <cell r="C169" t="str">
            <v>Bosch vd</v>
          </cell>
          <cell r="D169" t="str">
            <v>Sneek</v>
          </cell>
          <cell r="E169">
            <v>1</v>
          </cell>
          <cell r="G169" t="str">
            <v>Gamma</v>
          </cell>
          <cell r="I169">
            <v>1</v>
          </cell>
        </row>
        <row r="170">
          <cell r="A170" t="str">
            <v>1997-001</v>
          </cell>
          <cell r="B170" t="str">
            <v>Hoek</v>
          </cell>
          <cell r="C170" t="str">
            <v>Krijger</v>
          </cell>
          <cell r="D170" t="str">
            <v>St.Maartensdijk</v>
          </cell>
          <cell r="E170">
            <v>1</v>
          </cell>
          <cell r="G170" t="str">
            <v> </v>
          </cell>
          <cell r="I170">
            <v>1</v>
          </cell>
        </row>
        <row r="171">
          <cell r="A171" t="str">
            <v>1997-002</v>
          </cell>
          <cell r="B171" t="str">
            <v>Hofman</v>
          </cell>
          <cell r="C171" t="str">
            <v>Bootsma </v>
          </cell>
          <cell r="D171" t="str">
            <v>Lutkewierum</v>
          </cell>
          <cell r="E171">
            <v>1</v>
          </cell>
          <cell r="G171" t="str">
            <v> </v>
          </cell>
          <cell r="I171">
            <v>1</v>
          </cell>
        </row>
        <row r="172">
          <cell r="A172" t="str">
            <v>1997-003</v>
          </cell>
          <cell r="B172" t="str">
            <v>Tanis</v>
          </cell>
          <cell r="C172" t="str">
            <v>Reehorst ter</v>
          </cell>
          <cell r="D172" t="str">
            <v>Waddinxveen</v>
          </cell>
          <cell r="E172">
            <v>1</v>
          </cell>
          <cell r="G172" t="str">
            <v> </v>
          </cell>
          <cell r="I172">
            <v>1</v>
          </cell>
        </row>
        <row r="173">
          <cell r="A173" t="str">
            <v>1997-004</v>
          </cell>
          <cell r="B173" t="str">
            <v>Rietman</v>
          </cell>
          <cell r="C173" t="str">
            <v>Sluis/Haan </v>
          </cell>
          <cell r="D173" t="str">
            <v>Grou</v>
          </cell>
          <cell r="E173">
            <v>1</v>
          </cell>
          <cell r="G173" t="str">
            <v> </v>
          </cell>
          <cell r="I173">
            <v>1</v>
          </cell>
        </row>
        <row r="174">
          <cell r="A174" t="str">
            <v>1997-005</v>
          </cell>
          <cell r="B174" t="str">
            <v>Werkman</v>
          </cell>
          <cell r="C174" t="str">
            <v>Straat</v>
          </cell>
          <cell r="D174" t="str">
            <v>Uithuizermeeden</v>
          </cell>
          <cell r="E174">
            <v>1</v>
          </cell>
          <cell r="G174" t="str">
            <v> </v>
          </cell>
          <cell r="I174">
            <v>1</v>
          </cell>
        </row>
        <row r="175">
          <cell r="A175" t="str">
            <v>1997-006</v>
          </cell>
          <cell r="B175" t="str">
            <v>Leenstra</v>
          </cell>
          <cell r="C175" t="str">
            <v>Leenstra</v>
          </cell>
          <cell r="D175" t="str">
            <v>Heeg</v>
          </cell>
          <cell r="E175">
            <v>1</v>
          </cell>
          <cell r="G175" t="str">
            <v> </v>
          </cell>
          <cell r="I175">
            <v>1</v>
          </cell>
        </row>
        <row r="176">
          <cell r="A176" t="str">
            <v>1997-007</v>
          </cell>
          <cell r="B176" t="str">
            <v>Schuurman</v>
          </cell>
          <cell r="C176" t="str">
            <v>Bruco</v>
          </cell>
          <cell r="D176" t="str">
            <v>Assen</v>
          </cell>
          <cell r="E176">
            <v>1</v>
          </cell>
          <cell r="G176" t="str">
            <v> </v>
          </cell>
          <cell r="I176">
            <v>1</v>
          </cell>
        </row>
        <row r="177">
          <cell r="A177" t="str">
            <v>1997-008</v>
          </cell>
          <cell r="B177" t="str">
            <v>Baar</v>
          </cell>
          <cell r="C177" t="str">
            <v>Straat</v>
          </cell>
          <cell r="D177" t="str">
            <v>Uithuizermeeden</v>
          </cell>
          <cell r="E177">
            <v>1</v>
          </cell>
          <cell r="G177" t="str">
            <v> </v>
          </cell>
          <cell r="I177">
            <v>1</v>
          </cell>
        </row>
        <row r="178">
          <cell r="A178" t="str">
            <v>1997-009</v>
          </cell>
          <cell r="B178" t="str">
            <v>3x2/1-kap</v>
          </cell>
          <cell r="C178" t="str">
            <v>Bosch vd</v>
          </cell>
          <cell r="D178" t="str">
            <v>Gauw</v>
          </cell>
          <cell r="E178">
            <v>6</v>
          </cell>
          <cell r="G178" t="str">
            <v> </v>
          </cell>
          <cell r="I178">
            <v>1</v>
          </cell>
        </row>
        <row r="179">
          <cell r="A179" t="str">
            <v>1997-010</v>
          </cell>
          <cell r="B179" t="str">
            <v>vd Poel</v>
          </cell>
          <cell r="C179" t="str">
            <v>Heembouw</v>
          </cell>
          <cell r="D179" t="str">
            <v>Zoeterwoude</v>
          </cell>
          <cell r="E179">
            <v>1</v>
          </cell>
          <cell r="G179" t="str">
            <v>Gamma</v>
          </cell>
          <cell r="I179">
            <v>1</v>
          </cell>
        </row>
        <row r="180">
          <cell r="A180" t="str">
            <v>1997-011</v>
          </cell>
          <cell r="B180" t="str">
            <v>van Steen</v>
          </cell>
          <cell r="C180" t="str">
            <v>Heembouw</v>
          </cell>
          <cell r="D180" t="str">
            <v>Stompwijk</v>
          </cell>
          <cell r="E180">
            <v>1</v>
          </cell>
          <cell r="G180" t="str">
            <v>Gamma</v>
          </cell>
          <cell r="I180">
            <v>1</v>
          </cell>
        </row>
        <row r="181">
          <cell r="A181" t="str">
            <v>1997-012</v>
          </cell>
          <cell r="B181" t="str">
            <v>Rutter</v>
          </cell>
          <cell r="C181" t="str">
            <v>Breugem</v>
          </cell>
          <cell r="D181" t="str">
            <v>Bergschenhoek</v>
          </cell>
          <cell r="E181">
            <v>1</v>
          </cell>
          <cell r="G181" t="str">
            <v> </v>
          </cell>
          <cell r="I181">
            <v>1</v>
          </cell>
        </row>
        <row r="182">
          <cell r="A182" t="str">
            <v>1997-013</v>
          </cell>
          <cell r="B182" t="str">
            <v>Ypma</v>
          </cell>
          <cell r="C182" t="str">
            <v>Leenstra</v>
          </cell>
          <cell r="D182" t="str">
            <v>Oudega</v>
          </cell>
          <cell r="E182">
            <v>1</v>
          </cell>
          <cell r="G182" t="str">
            <v> </v>
          </cell>
          <cell r="I182">
            <v>1</v>
          </cell>
        </row>
        <row r="183">
          <cell r="A183" t="str">
            <v>1997-014</v>
          </cell>
          <cell r="B183" t="str">
            <v>vd Berg</v>
          </cell>
          <cell r="C183" t="str">
            <v>Breugem</v>
          </cell>
          <cell r="D183" t="str">
            <v>Bergschenhoek</v>
          </cell>
          <cell r="E183">
            <v>1</v>
          </cell>
          <cell r="G183" t="str">
            <v>Gamma</v>
          </cell>
          <cell r="I183">
            <v>1</v>
          </cell>
        </row>
        <row r="184">
          <cell r="A184" t="str">
            <v>1997-015</v>
          </cell>
          <cell r="B184" t="str">
            <v>Mink,Faber</v>
          </cell>
          <cell r="C184" t="str">
            <v>Bootsma </v>
          </cell>
          <cell r="D184" t="str">
            <v>Langween</v>
          </cell>
          <cell r="E184">
            <v>2</v>
          </cell>
          <cell r="G184" t="str">
            <v> </v>
          </cell>
          <cell r="I184">
            <v>1</v>
          </cell>
        </row>
        <row r="185">
          <cell r="A185" t="str">
            <v>1997-016</v>
          </cell>
          <cell r="B185" t="str">
            <v>vd Sterre</v>
          </cell>
          <cell r="C185" t="str">
            <v>Breugem</v>
          </cell>
          <cell r="D185" t="str">
            <v>Bleiswijk</v>
          </cell>
          <cell r="E185">
            <v>1</v>
          </cell>
          <cell r="G185" t="str">
            <v> </v>
          </cell>
          <cell r="I185">
            <v>1</v>
          </cell>
        </row>
        <row r="186">
          <cell r="A186" t="str">
            <v>1997-017</v>
          </cell>
          <cell r="B186" t="str">
            <v>Luders</v>
          </cell>
          <cell r="C186" t="str">
            <v>Bootsma </v>
          </cell>
          <cell r="D186" t="str">
            <v>Nijland</v>
          </cell>
          <cell r="E186">
            <v>1</v>
          </cell>
          <cell r="G186" t="str">
            <v> </v>
          </cell>
          <cell r="I186">
            <v>1</v>
          </cell>
        </row>
        <row r="187">
          <cell r="A187" t="str">
            <v>1997-018</v>
          </cell>
          <cell r="B187" t="str">
            <v>Veba D</v>
          </cell>
          <cell r="C187" t="str">
            <v>2.BA</v>
          </cell>
          <cell r="D187" t="str">
            <v>Herten</v>
          </cell>
          <cell r="E187">
            <v>33</v>
          </cell>
          <cell r="G187" t="str">
            <v>2.BA</v>
          </cell>
          <cell r="I187">
            <v>1</v>
          </cell>
        </row>
        <row r="188">
          <cell r="A188" t="str">
            <v>1997-019</v>
          </cell>
          <cell r="B188" t="str">
            <v>Weststraten</v>
          </cell>
          <cell r="C188" t="str">
            <v>Heembouw</v>
          </cell>
          <cell r="D188" t="str">
            <v>Zoetermeer</v>
          </cell>
          <cell r="E188">
            <v>1</v>
          </cell>
          <cell r="G188" t="str">
            <v> </v>
          </cell>
          <cell r="I188">
            <v>1</v>
          </cell>
        </row>
        <row r="189">
          <cell r="A189" t="str">
            <v>1997-020</v>
          </cell>
          <cell r="B189" t="str">
            <v>Veba D</v>
          </cell>
          <cell r="C189" t="str">
            <v>Vervall</v>
          </cell>
          <cell r="D189" t="str">
            <v>Hamm</v>
          </cell>
          <cell r="E189">
            <v>0</v>
          </cell>
          <cell r="G189" t="str">
            <v> </v>
          </cell>
          <cell r="I189">
            <v>1</v>
          </cell>
        </row>
        <row r="190">
          <cell r="A190" t="str">
            <v>1997-021</v>
          </cell>
          <cell r="B190" t="str">
            <v>vd Heiden</v>
          </cell>
          <cell r="C190" t="str">
            <v>Reehorst ter</v>
          </cell>
          <cell r="D190" t="str">
            <v>Lexmond</v>
          </cell>
          <cell r="E190">
            <v>1</v>
          </cell>
          <cell r="G190" t="str">
            <v> </v>
          </cell>
          <cell r="I190">
            <v>1</v>
          </cell>
        </row>
        <row r="191">
          <cell r="A191" t="str">
            <v>1997-022</v>
          </cell>
          <cell r="B191" t="str">
            <v>Wijlen</v>
          </cell>
          <cell r="C191" t="str">
            <v>Broek vd</v>
          </cell>
          <cell r="D191" t="str">
            <v>Genderen</v>
          </cell>
          <cell r="E191">
            <v>1</v>
          </cell>
          <cell r="G191" t="str">
            <v> </v>
          </cell>
          <cell r="I191">
            <v>1</v>
          </cell>
        </row>
        <row r="192">
          <cell r="A192" t="str">
            <v>1997-023</v>
          </cell>
          <cell r="B192" t="str">
            <v>de Boer</v>
          </cell>
          <cell r="C192" t="str">
            <v>Bootsma </v>
          </cell>
          <cell r="D192" t="str">
            <v>Gaast</v>
          </cell>
          <cell r="E192">
            <v>1</v>
          </cell>
          <cell r="G192" t="str">
            <v>Norm</v>
          </cell>
          <cell r="I192">
            <v>1</v>
          </cell>
        </row>
        <row r="193">
          <cell r="A193" t="str">
            <v>1997-024</v>
          </cell>
          <cell r="B193" t="str">
            <v>Boersma</v>
          </cell>
          <cell r="C193" t="str">
            <v>Leenstra</v>
          </cell>
          <cell r="D193" t="str">
            <v>Koudum</v>
          </cell>
          <cell r="E193">
            <v>1</v>
          </cell>
          <cell r="G193" t="str">
            <v> </v>
          </cell>
          <cell r="I193">
            <v>1</v>
          </cell>
        </row>
        <row r="194">
          <cell r="A194" t="str">
            <v>1997-025</v>
          </cell>
          <cell r="B194" t="str">
            <v>Ypma</v>
          </cell>
          <cell r="C194" t="str">
            <v>Bosch vd</v>
          </cell>
          <cell r="D194" t="str">
            <v>Gauw</v>
          </cell>
          <cell r="E194">
            <v>1</v>
          </cell>
          <cell r="G194" t="str">
            <v> </v>
          </cell>
          <cell r="I194">
            <v>1</v>
          </cell>
        </row>
        <row r="195">
          <cell r="A195" t="str">
            <v>1997-026</v>
          </cell>
          <cell r="B195" t="str">
            <v>Kohl</v>
          </cell>
          <cell r="C195" t="str">
            <v>Ess van</v>
          </cell>
          <cell r="D195" t="str">
            <v>Nieuw Buinen</v>
          </cell>
          <cell r="E195">
            <v>1</v>
          </cell>
          <cell r="G195" t="str">
            <v> </v>
          </cell>
          <cell r="I195">
            <v>1</v>
          </cell>
        </row>
        <row r="196">
          <cell r="A196" t="str">
            <v>1997-027</v>
          </cell>
          <cell r="B196" t="str">
            <v>vd Poel</v>
          </cell>
          <cell r="C196" t="str">
            <v>Koeleman</v>
          </cell>
          <cell r="D196" t="str">
            <v>Ter Aar</v>
          </cell>
          <cell r="E196">
            <v>1</v>
          </cell>
          <cell r="G196" t="str">
            <v> </v>
          </cell>
          <cell r="I196">
            <v>1</v>
          </cell>
        </row>
        <row r="197">
          <cell r="A197" t="str">
            <v>1997-028</v>
          </cell>
          <cell r="B197" t="str">
            <v>Hoogenvorst</v>
          </cell>
          <cell r="C197" t="str">
            <v>Koeleman</v>
          </cell>
          <cell r="D197" t="str">
            <v>Ter Aar</v>
          </cell>
          <cell r="E197">
            <v>1</v>
          </cell>
          <cell r="G197" t="str">
            <v> </v>
          </cell>
          <cell r="I197">
            <v>1</v>
          </cell>
        </row>
        <row r="198">
          <cell r="A198" t="str">
            <v>1997-029</v>
          </cell>
          <cell r="B198" t="str">
            <v>Rinsma</v>
          </cell>
          <cell r="C198" t="str">
            <v>Sluis/Haan </v>
          </cell>
          <cell r="D198" t="str">
            <v>Ureterp</v>
          </cell>
          <cell r="E198">
            <v>1</v>
          </cell>
          <cell r="G198" t="str">
            <v> </v>
          </cell>
          <cell r="I198">
            <v>1</v>
          </cell>
        </row>
        <row r="199">
          <cell r="A199" t="str">
            <v>1997-030</v>
          </cell>
          <cell r="B199" t="str">
            <v>vd Jagt</v>
          </cell>
          <cell r="C199" t="str">
            <v>Koeleman</v>
          </cell>
          <cell r="D199" t="str">
            <v>Vinkeveen</v>
          </cell>
          <cell r="E199">
            <v>1</v>
          </cell>
          <cell r="G199" t="str">
            <v>Norm</v>
          </cell>
          <cell r="I199">
            <v>1</v>
          </cell>
        </row>
        <row r="200">
          <cell r="A200" t="str">
            <v>1997-031</v>
          </cell>
          <cell r="B200" t="str">
            <v>?</v>
          </cell>
          <cell r="C200" t="str">
            <v>Dozy</v>
          </cell>
          <cell r="D200" t="str">
            <v>Den Helder</v>
          </cell>
          <cell r="E200">
            <v>1</v>
          </cell>
          <cell r="G200" t="str">
            <v>Gamma</v>
          </cell>
          <cell r="I200">
            <v>1</v>
          </cell>
        </row>
        <row r="201">
          <cell r="A201" t="str">
            <v>1997-032</v>
          </cell>
          <cell r="B201" t="str">
            <v>Kootstra</v>
          </cell>
          <cell r="C201" t="str">
            <v>Ess van</v>
          </cell>
          <cell r="D201" t="str">
            <v>Emmen</v>
          </cell>
          <cell r="E201">
            <v>1</v>
          </cell>
          <cell r="G201" t="str">
            <v> </v>
          </cell>
          <cell r="I201">
            <v>1</v>
          </cell>
        </row>
        <row r="202">
          <cell r="A202" t="str">
            <v>1997-033</v>
          </cell>
          <cell r="B202" t="str">
            <v>Bakker</v>
          </cell>
          <cell r="C202" t="str">
            <v>Bosch vd</v>
          </cell>
          <cell r="D202" t="str">
            <v>Ijlst</v>
          </cell>
          <cell r="E202">
            <v>1</v>
          </cell>
          <cell r="G202" t="str">
            <v>Special</v>
          </cell>
          <cell r="I202">
            <v>1</v>
          </cell>
        </row>
        <row r="203">
          <cell r="A203" t="str">
            <v>1997-034</v>
          </cell>
          <cell r="B203" t="str">
            <v>Baren</v>
          </cell>
          <cell r="C203" t="str">
            <v>Sluis/Haan </v>
          </cell>
          <cell r="D203" t="str">
            <v>Frieschepalen</v>
          </cell>
          <cell r="E203">
            <v>1</v>
          </cell>
          <cell r="G203" t="str">
            <v> </v>
          </cell>
          <cell r="I203">
            <v>1</v>
          </cell>
        </row>
        <row r="204">
          <cell r="A204" t="str">
            <v>1997-035</v>
          </cell>
          <cell r="B204" t="str">
            <v>2/1-kap</v>
          </cell>
          <cell r="C204" t="str">
            <v>Grakist</v>
          </cell>
          <cell r="D204" t="str">
            <v>Stadskanaal</v>
          </cell>
          <cell r="E204">
            <v>2</v>
          </cell>
          <cell r="G204" t="str">
            <v> </v>
          </cell>
          <cell r="I204">
            <v>1</v>
          </cell>
        </row>
        <row r="205">
          <cell r="A205" t="str">
            <v>1997-036</v>
          </cell>
          <cell r="B205" t="str">
            <v>2 vrijstaand</v>
          </cell>
          <cell r="C205" t="str">
            <v>Grakist</v>
          </cell>
          <cell r="D205" t="str">
            <v>Stadskanaal</v>
          </cell>
          <cell r="E205">
            <v>2</v>
          </cell>
          <cell r="G205" t="str">
            <v> </v>
          </cell>
          <cell r="I205">
            <v>1</v>
          </cell>
        </row>
        <row r="206">
          <cell r="A206" t="str">
            <v>1997-037</v>
          </cell>
          <cell r="B206" t="str">
            <v>Schok</v>
          </cell>
          <cell r="C206" t="str">
            <v>Clabbers</v>
          </cell>
          <cell r="D206" t="str">
            <v>Venlo</v>
          </cell>
          <cell r="E206">
            <v>1</v>
          </cell>
          <cell r="G206" t="str">
            <v>Omega</v>
          </cell>
          <cell r="I206">
            <v>1</v>
          </cell>
        </row>
        <row r="207">
          <cell r="A207" t="str">
            <v>1997-038</v>
          </cell>
          <cell r="B207" t="str">
            <v>Trienekens</v>
          </cell>
          <cell r="C207" t="str">
            <v>Clabbers</v>
          </cell>
          <cell r="D207" t="str">
            <v>Grubbenvorst</v>
          </cell>
          <cell r="E207">
            <v>1</v>
          </cell>
          <cell r="G207" t="str">
            <v> </v>
          </cell>
          <cell r="I207">
            <v>1</v>
          </cell>
        </row>
        <row r="208">
          <cell r="A208" t="str">
            <v>1997-039</v>
          </cell>
          <cell r="B208" t="str">
            <v>Zwiens</v>
          </cell>
          <cell r="C208" t="str">
            <v>Bruco</v>
          </cell>
          <cell r="D208" t="str">
            <v>Meppel</v>
          </cell>
          <cell r="E208">
            <v>2</v>
          </cell>
          <cell r="G208" t="str">
            <v> </v>
          </cell>
          <cell r="I208">
            <v>1</v>
          </cell>
        </row>
        <row r="209">
          <cell r="A209" t="str">
            <v>1997-040</v>
          </cell>
          <cell r="B209" t="str">
            <v>de Jong</v>
          </cell>
          <cell r="C209" t="str">
            <v>Schellekens</v>
          </cell>
          <cell r="E209">
            <v>1</v>
          </cell>
          <cell r="G209" t="str">
            <v> </v>
          </cell>
          <cell r="I209">
            <v>1</v>
          </cell>
        </row>
        <row r="210">
          <cell r="A210" t="str">
            <v>1997-041</v>
          </cell>
          <cell r="B210" t="str">
            <v>Straalen</v>
          </cell>
          <cell r="C210" t="str">
            <v>Houtman</v>
          </cell>
          <cell r="D210" t="str">
            <v>Luttelgeest</v>
          </cell>
          <cell r="E210">
            <v>1</v>
          </cell>
          <cell r="G210" t="str">
            <v>T-woning</v>
          </cell>
          <cell r="I210">
            <v>1</v>
          </cell>
        </row>
        <row r="211">
          <cell r="A211" t="str">
            <v>1997-042</v>
          </cell>
          <cell r="B211" t="str">
            <v>de Lange</v>
          </cell>
          <cell r="C211" t="str">
            <v>Bruco</v>
          </cell>
          <cell r="D211" t="str">
            <v>Daarlerveen</v>
          </cell>
          <cell r="E211">
            <v>1</v>
          </cell>
          <cell r="G211" t="str">
            <v> </v>
          </cell>
          <cell r="I211">
            <v>1</v>
          </cell>
        </row>
        <row r="212">
          <cell r="A212" t="str">
            <v>1997-043</v>
          </cell>
          <cell r="B212" t="str">
            <v>Weening</v>
          </cell>
          <cell r="C212" t="str">
            <v>Sluis/Haan </v>
          </cell>
          <cell r="D212" t="str">
            <v>Ureterp</v>
          </cell>
          <cell r="E212">
            <v>1</v>
          </cell>
          <cell r="G212" t="str">
            <v>Beta</v>
          </cell>
          <cell r="I212">
            <v>1</v>
          </cell>
        </row>
        <row r="213">
          <cell r="A213" t="str">
            <v>1997-044</v>
          </cell>
          <cell r="B213" t="str">
            <v>Stalenburg</v>
          </cell>
          <cell r="C213" t="str">
            <v>Leenstra</v>
          </cell>
          <cell r="D213" t="str">
            <v>Blauwhuis</v>
          </cell>
          <cell r="E213">
            <v>1</v>
          </cell>
          <cell r="G213" t="str">
            <v> </v>
          </cell>
          <cell r="I213">
            <v>1</v>
          </cell>
        </row>
        <row r="214">
          <cell r="A214" t="str">
            <v>1997-045</v>
          </cell>
          <cell r="B214" t="str">
            <v>Straat</v>
          </cell>
          <cell r="C214" t="str">
            <v>Straat</v>
          </cell>
          <cell r="D214" t="str">
            <v>Uithuizermeeden</v>
          </cell>
          <cell r="E214">
            <v>1</v>
          </cell>
          <cell r="G214" t="str">
            <v> </v>
          </cell>
          <cell r="I214">
            <v>1</v>
          </cell>
        </row>
        <row r="215">
          <cell r="A215" t="str">
            <v>1997-046</v>
          </cell>
          <cell r="B215" t="str">
            <v>Zuidema</v>
          </cell>
          <cell r="C215" t="str">
            <v>Straat</v>
          </cell>
          <cell r="D215" t="str">
            <v>Uithuizermeeden</v>
          </cell>
          <cell r="E215">
            <v>1</v>
          </cell>
          <cell r="G215" t="str">
            <v> </v>
          </cell>
          <cell r="I215">
            <v>1</v>
          </cell>
        </row>
        <row r="216">
          <cell r="A216" t="str">
            <v>1997-047</v>
          </cell>
          <cell r="B216" t="str">
            <v>Zanting</v>
          </cell>
          <cell r="C216" t="str">
            <v>Bruco</v>
          </cell>
          <cell r="D216" t="str">
            <v>Ruinen</v>
          </cell>
          <cell r="E216">
            <v>1</v>
          </cell>
          <cell r="G216" t="str">
            <v>Amphion</v>
          </cell>
          <cell r="I216">
            <v>1</v>
          </cell>
        </row>
        <row r="217">
          <cell r="A217" t="str">
            <v>1997-048</v>
          </cell>
          <cell r="B217" t="str">
            <v>Hendriks</v>
          </cell>
          <cell r="C217" t="str">
            <v>Koeleman</v>
          </cell>
          <cell r="D217" t="str">
            <v>Leidschendam</v>
          </cell>
          <cell r="E217">
            <v>1</v>
          </cell>
          <cell r="G217" t="str">
            <v>Norm</v>
          </cell>
          <cell r="I217">
            <v>1</v>
          </cell>
        </row>
        <row r="218">
          <cell r="A218" t="str">
            <v>1997-049</v>
          </cell>
          <cell r="B218" t="str">
            <v>Groeneveld</v>
          </cell>
          <cell r="C218" t="str">
            <v>Bootsma </v>
          </cell>
          <cell r="D218" t="str">
            <v>Intrijp</v>
          </cell>
          <cell r="E218">
            <v>1</v>
          </cell>
          <cell r="G218" t="str">
            <v>Gamma</v>
          </cell>
          <cell r="I218">
            <v>1</v>
          </cell>
        </row>
        <row r="219">
          <cell r="A219" t="str">
            <v>1997-050</v>
          </cell>
          <cell r="B219" t="str">
            <v>2x 2/1-kap</v>
          </cell>
          <cell r="C219" t="str">
            <v>Gresbo</v>
          </cell>
          <cell r="D219" t="str">
            <v>Hienden</v>
          </cell>
          <cell r="E219">
            <v>0</v>
          </cell>
          <cell r="G219" t="str">
            <v> </v>
          </cell>
          <cell r="I219">
            <v>1</v>
          </cell>
        </row>
        <row r="220">
          <cell r="A220" t="str">
            <v>1997-051</v>
          </cell>
          <cell r="B220" t="str">
            <v>Lubbersen</v>
          </cell>
          <cell r="C220" t="str">
            <v>Bruco</v>
          </cell>
          <cell r="D220" t="str">
            <v>Meppel</v>
          </cell>
          <cell r="E220">
            <v>2</v>
          </cell>
          <cell r="G220" t="str">
            <v> </v>
          </cell>
          <cell r="I220">
            <v>1</v>
          </cell>
        </row>
        <row r="221">
          <cell r="A221" t="str">
            <v>1997-052</v>
          </cell>
          <cell r="B221" t="str">
            <v>vd Hoek</v>
          </cell>
          <cell r="C221" t="str">
            <v>Houtman</v>
          </cell>
          <cell r="D221" t="str">
            <v>Bant</v>
          </cell>
          <cell r="E221">
            <v>1</v>
          </cell>
          <cell r="G221" t="str">
            <v>Norm</v>
          </cell>
          <cell r="I221">
            <v>1</v>
          </cell>
        </row>
        <row r="222">
          <cell r="A222" t="str">
            <v>1997-053</v>
          </cell>
          <cell r="B222" t="str">
            <v>Veba D</v>
          </cell>
          <cell r="C222" t="str">
            <v>Hagenbredde</v>
          </cell>
          <cell r="D222" t="str">
            <v>Gelsenkirchen</v>
          </cell>
          <cell r="E222">
            <v>2</v>
          </cell>
          <cell r="G222" t="str">
            <v> </v>
          </cell>
          <cell r="I222">
            <v>1</v>
          </cell>
        </row>
        <row r="223">
          <cell r="A223" t="str">
            <v>1997-054</v>
          </cell>
          <cell r="B223" t="str">
            <v>Veba D</v>
          </cell>
          <cell r="C223" t="str">
            <v>Niefeld</v>
          </cell>
          <cell r="D223" t="str">
            <v>Gelsenkirchen</v>
          </cell>
          <cell r="E223">
            <v>2</v>
          </cell>
          <cell r="G223" t="str">
            <v> </v>
          </cell>
          <cell r="I223">
            <v>1</v>
          </cell>
        </row>
        <row r="224">
          <cell r="A224" t="str">
            <v>1997-055</v>
          </cell>
          <cell r="B224" t="str">
            <v>Veba D</v>
          </cell>
          <cell r="C224" t="str">
            <v>Knappen</v>
          </cell>
          <cell r="D224" t="str">
            <v>Herne</v>
          </cell>
          <cell r="E224">
            <v>4</v>
          </cell>
          <cell r="G224" t="str">
            <v>Knappen</v>
          </cell>
          <cell r="I224">
            <v>1</v>
          </cell>
        </row>
        <row r="225">
          <cell r="A225" t="str">
            <v>1997-056</v>
          </cell>
          <cell r="B225" t="str">
            <v>Veba D</v>
          </cell>
          <cell r="C225" t="str">
            <v>Liebig</v>
          </cell>
          <cell r="D225" t="str">
            <v>Bochum</v>
          </cell>
          <cell r="E225">
            <v>10</v>
          </cell>
          <cell r="G225" t="str">
            <v>Liebig</v>
          </cell>
          <cell r="I225">
            <v>1</v>
          </cell>
        </row>
        <row r="226">
          <cell r="A226" t="str">
            <v>1997-057</v>
          </cell>
          <cell r="B226" t="str">
            <v>Veba D</v>
          </cell>
          <cell r="C226" t="str">
            <v>Dillbrink</v>
          </cell>
          <cell r="D226" t="str">
            <v>Gelsenkirchen</v>
          </cell>
          <cell r="E226">
            <v>2</v>
          </cell>
          <cell r="G226" t="str">
            <v>Dillbrink</v>
          </cell>
          <cell r="I226">
            <v>1</v>
          </cell>
        </row>
        <row r="227">
          <cell r="A227" t="str">
            <v>1997-058</v>
          </cell>
          <cell r="B227" t="str">
            <v>vd Woude</v>
          </cell>
          <cell r="C227" t="str">
            <v>Straat</v>
          </cell>
          <cell r="D227" t="str">
            <v>Uithuizen</v>
          </cell>
          <cell r="E227">
            <v>1</v>
          </cell>
          <cell r="G227" t="str">
            <v>Norm</v>
          </cell>
          <cell r="I227">
            <v>1</v>
          </cell>
        </row>
        <row r="228">
          <cell r="A228" t="str">
            <v>1997-059</v>
          </cell>
          <cell r="B228" t="str">
            <v>Dijk-Hading</v>
          </cell>
          <cell r="C228" t="str">
            <v>Straat</v>
          </cell>
          <cell r="D228" t="str">
            <v>Uithuizermeeden</v>
          </cell>
          <cell r="E228">
            <v>1</v>
          </cell>
          <cell r="G228" t="str">
            <v> </v>
          </cell>
          <cell r="I228">
            <v>1</v>
          </cell>
        </row>
        <row r="229">
          <cell r="A229" t="str">
            <v>1997-060</v>
          </cell>
          <cell r="B229" t="str">
            <v>Heijliger</v>
          </cell>
          <cell r="C229" t="str">
            <v>Breugem</v>
          </cell>
          <cell r="D229" t="str">
            <v>Bleiswijk</v>
          </cell>
          <cell r="E229">
            <v>1</v>
          </cell>
          <cell r="G229" t="str">
            <v>Gamma</v>
          </cell>
          <cell r="I229">
            <v>1</v>
          </cell>
        </row>
        <row r="230">
          <cell r="A230" t="str">
            <v>1997-061</v>
          </cell>
          <cell r="B230" t="str">
            <v>Renema</v>
          </cell>
          <cell r="C230" t="str">
            <v>Leenstra</v>
          </cell>
          <cell r="D230" t="str">
            <v>Gaastmeer</v>
          </cell>
          <cell r="E230">
            <v>1</v>
          </cell>
          <cell r="G230" t="str">
            <v>Gamma</v>
          </cell>
          <cell r="I230">
            <v>1</v>
          </cell>
        </row>
        <row r="231">
          <cell r="A231" t="str">
            <v>1997-062</v>
          </cell>
          <cell r="B231" t="str">
            <v>Boetzelaer</v>
          </cell>
          <cell r="C231" t="str">
            <v>Reehorst ter</v>
          </cell>
          <cell r="D231" t="str">
            <v>Houten</v>
          </cell>
          <cell r="E231">
            <v>1</v>
          </cell>
          <cell r="G231" t="str">
            <v>T-woning</v>
          </cell>
          <cell r="I231">
            <v>1</v>
          </cell>
        </row>
        <row r="232">
          <cell r="A232" t="str">
            <v>1997-063</v>
          </cell>
          <cell r="B232" t="str">
            <v>Veba D</v>
          </cell>
          <cell r="C232" t="str">
            <v>Leibnitz</v>
          </cell>
          <cell r="D232" t="str">
            <v>Bochum</v>
          </cell>
          <cell r="E232">
            <v>2</v>
          </cell>
          <cell r="G232" t="str">
            <v>Leibnitz</v>
          </cell>
          <cell r="I232">
            <v>1</v>
          </cell>
        </row>
        <row r="233">
          <cell r="A233" t="str">
            <v>1997-064</v>
          </cell>
          <cell r="B233" t="str">
            <v>Veba D</v>
          </cell>
          <cell r="C233" t="str">
            <v>Hedwig 3.BA</v>
          </cell>
          <cell r="D233" t="str">
            <v>Castrop-Rauxel</v>
          </cell>
          <cell r="E233">
            <v>21</v>
          </cell>
          <cell r="G233" t="str">
            <v>Hedwig 3.BA</v>
          </cell>
          <cell r="I233">
            <v>1</v>
          </cell>
        </row>
        <row r="234">
          <cell r="A234" t="str">
            <v>1997-065</v>
          </cell>
          <cell r="B234" t="str">
            <v>Sprenkeling</v>
          </cell>
          <cell r="C234" t="str">
            <v>Tervoort</v>
          </cell>
          <cell r="D234" t="str">
            <v>Heerhugowaard</v>
          </cell>
          <cell r="E234">
            <v>1</v>
          </cell>
          <cell r="G234" t="str">
            <v> </v>
          </cell>
          <cell r="I234">
            <v>1</v>
          </cell>
        </row>
        <row r="235">
          <cell r="A235" t="str">
            <v>1997-066</v>
          </cell>
          <cell r="B235" t="str">
            <v>Fuhler</v>
          </cell>
          <cell r="C235" t="str">
            <v>Ess van</v>
          </cell>
          <cell r="D235" t="str">
            <v>Sellingen</v>
          </cell>
          <cell r="E235">
            <v>1</v>
          </cell>
          <cell r="G235" t="str">
            <v> </v>
          </cell>
          <cell r="I235">
            <v>1</v>
          </cell>
        </row>
        <row r="236">
          <cell r="A236" t="str">
            <v>1997-067</v>
          </cell>
          <cell r="B236" t="str">
            <v>Veba D</v>
          </cell>
          <cell r="C236" t="str">
            <v>Ammer</v>
          </cell>
          <cell r="D236" t="str">
            <v>Dortmund</v>
          </cell>
          <cell r="E236">
            <v>11</v>
          </cell>
          <cell r="G236" t="str">
            <v>Ammer</v>
          </cell>
          <cell r="I236">
            <v>1</v>
          </cell>
        </row>
        <row r="237">
          <cell r="A237" t="str">
            <v>1997-068</v>
          </cell>
          <cell r="B237" t="str">
            <v>Stoel</v>
          </cell>
          <cell r="C237" t="str">
            <v>Waalboer</v>
          </cell>
          <cell r="D237" t="str">
            <v>Oostvoorne</v>
          </cell>
          <cell r="E237">
            <v>1</v>
          </cell>
          <cell r="G237" t="str">
            <v> </v>
          </cell>
          <cell r="I237">
            <v>1</v>
          </cell>
        </row>
        <row r="238">
          <cell r="A238" t="str">
            <v>1997-069</v>
          </cell>
          <cell r="B238" t="str">
            <v>v Eck</v>
          </cell>
          <cell r="C238" t="str">
            <v>Houtman</v>
          </cell>
          <cell r="D238" t="str">
            <v>Bant</v>
          </cell>
          <cell r="E238">
            <v>1</v>
          </cell>
          <cell r="G238" t="str">
            <v>Beta</v>
          </cell>
          <cell r="I238">
            <v>1</v>
          </cell>
        </row>
        <row r="239">
          <cell r="A239" t="str">
            <v>1997-070</v>
          </cell>
          <cell r="B239" t="str">
            <v>Puik</v>
          </cell>
          <cell r="C239" t="str">
            <v>Broek vd</v>
          </cell>
          <cell r="D239" t="str">
            <v>Elst</v>
          </cell>
          <cell r="E239">
            <v>1</v>
          </cell>
          <cell r="G239" t="str">
            <v>Beta</v>
          </cell>
          <cell r="I239">
            <v>1</v>
          </cell>
        </row>
        <row r="240">
          <cell r="A240" t="str">
            <v>1997-071</v>
          </cell>
          <cell r="B240" t="str">
            <v>Veba D</v>
          </cell>
          <cell r="C240" t="str">
            <v>Holzwickeder</v>
          </cell>
          <cell r="D240" t="str">
            <v>Dortmund</v>
          </cell>
          <cell r="E240">
            <v>6</v>
          </cell>
          <cell r="G240" t="str">
            <v>Holzwickeder</v>
          </cell>
          <cell r="I240">
            <v>1</v>
          </cell>
        </row>
        <row r="241">
          <cell r="A241" t="str">
            <v>1997-072</v>
          </cell>
          <cell r="B241" t="str">
            <v>Vijfvinkel</v>
          </cell>
          <cell r="C241" t="str">
            <v>Waalboer</v>
          </cell>
          <cell r="D241" t="str">
            <v>Hellevoetsluis</v>
          </cell>
          <cell r="E241">
            <v>1</v>
          </cell>
          <cell r="G241" t="str">
            <v> </v>
          </cell>
          <cell r="I241">
            <v>1</v>
          </cell>
        </row>
        <row r="242">
          <cell r="A242" t="str">
            <v>1997-073</v>
          </cell>
          <cell r="B242" t="str">
            <v>4-won</v>
          </cell>
          <cell r="C242" t="str">
            <v>Sluis/Haan </v>
          </cell>
          <cell r="D242" t="str">
            <v>Wijnjewoude</v>
          </cell>
          <cell r="E242">
            <v>4</v>
          </cell>
          <cell r="G242" t="str">
            <v> </v>
          </cell>
          <cell r="I242">
            <v>1</v>
          </cell>
        </row>
        <row r="243">
          <cell r="A243" t="str">
            <v>1997-074</v>
          </cell>
          <cell r="B243" t="str">
            <v>Delgrosso</v>
          </cell>
          <cell r="C243" t="str">
            <v>Sluis/Haan </v>
          </cell>
          <cell r="D243" t="str">
            <v>Grou</v>
          </cell>
          <cell r="E243">
            <v>1</v>
          </cell>
          <cell r="G243" t="str">
            <v> </v>
          </cell>
          <cell r="I243">
            <v>1</v>
          </cell>
        </row>
        <row r="244">
          <cell r="A244" t="str">
            <v>1997-075</v>
          </cell>
          <cell r="B244" t="str">
            <v>Smith</v>
          </cell>
          <cell r="C244" t="str">
            <v>Houtman</v>
          </cell>
          <cell r="D244" t="str">
            <v>Ketelhaven</v>
          </cell>
          <cell r="E244">
            <v>1</v>
          </cell>
          <cell r="G244" t="str">
            <v>Gamma</v>
          </cell>
          <cell r="I244">
            <v>1</v>
          </cell>
        </row>
        <row r="245">
          <cell r="A245" t="str">
            <v>1997-076</v>
          </cell>
          <cell r="B245" t="str">
            <v>Elsinga</v>
          </cell>
          <cell r="C245" t="str">
            <v>Houtman</v>
          </cell>
          <cell r="D245" t="str">
            <v>Marknesse</v>
          </cell>
          <cell r="E245">
            <v>1</v>
          </cell>
          <cell r="G245" t="str">
            <v>Zeta</v>
          </cell>
          <cell r="I245">
            <v>1</v>
          </cell>
        </row>
        <row r="246">
          <cell r="A246" t="str">
            <v>1997-077</v>
          </cell>
          <cell r="B246" t="str">
            <v>Roos</v>
          </cell>
          <cell r="C246" t="str">
            <v>Sluis/Haan </v>
          </cell>
          <cell r="D246" t="str">
            <v>Joure</v>
          </cell>
          <cell r="E246">
            <v>1</v>
          </cell>
          <cell r="G246" t="str">
            <v>Gamma</v>
          </cell>
          <cell r="I246">
            <v>1</v>
          </cell>
        </row>
        <row r="247">
          <cell r="A247" t="str">
            <v>1997-078</v>
          </cell>
          <cell r="B247" t="str">
            <v>2/1-kap</v>
          </cell>
          <cell r="C247" t="str">
            <v>Houtman</v>
          </cell>
          <cell r="D247" t="str">
            <v>Kuinre</v>
          </cell>
          <cell r="E247">
            <v>2</v>
          </cell>
          <cell r="G247" t="str">
            <v>2/1-kap</v>
          </cell>
          <cell r="I247">
            <v>1</v>
          </cell>
        </row>
        <row r="248">
          <cell r="A248" t="str">
            <v>1997-079</v>
          </cell>
          <cell r="B248" t="str">
            <v>Kennedy</v>
          </cell>
          <cell r="C248" t="str">
            <v>Sluis/Haan </v>
          </cell>
          <cell r="D248" t="str">
            <v>Oosterwolde</v>
          </cell>
          <cell r="E248">
            <v>1</v>
          </cell>
          <cell r="G248" t="str">
            <v>Special</v>
          </cell>
          <cell r="I248">
            <v>1</v>
          </cell>
        </row>
        <row r="249">
          <cell r="A249" t="str">
            <v>1997-080</v>
          </cell>
          <cell r="B249" t="str">
            <v>Brendeker</v>
          </cell>
          <cell r="C249" t="str">
            <v>Tervoort</v>
          </cell>
          <cell r="D249" t="str">
            <v>Zaandijk</v>
          </cell>
          <cell r="E249">
            <v>1</v>
          </cell>
          <cell r="G249" t="str">
            <v> </v>
          </cell>
          <cell r="I249">
            <v>1</v>
          </cell>
        </row>
        <row r="250">
          <cell r="A250" t="str">
            <v>1997-081</v>
          </cell>
          <cell r="B250" t="str">
            <v>Veba D</v>
          </cell>
          <cell r="C250" t="str">
            <v>4.BA</v>
          </cell>
          <cell r="D250" t="str">
            <v>Castrop-Rauxel</v>
          </cell>
          <cell r="E250">
            <v>21</v>
          </cell>
          <cell r="G250" t="str">
            <v>4.BA</v>
          </cell>
          <cell r="I250">
            <v>1</v>
          </cell>
        </row>
        <row r="251">
          <cell r="A251" t="str">
            <v>1997-082</v>
          </cell>
          <cell r="B251" t="str">
            <v>St.DI Juma</v>
          </cell>
          <cell r="C251" t="str">
            <v>Ess van</v>
          </cell>
          <cell r="E251">
            <v>1</v>
          </cell>
          <cell r="G251" t="str">
            <v> </v>
          </cell>
          <cell r="I251">
            <v>1</v>
          </cell>
        </row>
        <row r="252">
          <cell r="A252" t="str">
            <v>1997-083</v>
          </cell>
          <cell r="B252" t="str">
            <v>Ketelaar</v>
          </cell>
          <cell r="C252" t="str">
            <v>Bootsma </v>
          </cell>
          <cell r="D252" t="str">
            <v>Witmarsum</v>
          </cell>
          <cell r="E252">
            <v>1</v>
          </cell>
          <cell r="G252" t="str">
            <v> </v>
          </cell>
          <cell r="I252">
            <v>1</v>
          </cell>
        </row>
        <row r="253">
          <cell r="A253" t="str">
            <v>1997-084</v>
          </cell>
          <cell r="B253" t="str">
            <v>Tamsma</v>
          </cell>
          <cell r="C253" t="str">
            <v>Bootsma </v>
          </cell>
          <cell r="D253" t="str">
            <v>Joure</v>
          </cell>
          <cell r="E253">
            <v>1</v>
          </cell>
          <cell r="G253" t="str">
            <v> </v>
          </cell>
          <cell r="I253">
            <v>1</v>
          </cell>
        </row>
        <row r="254">
          <cell r="A254" t="str">
            <v>1997-085</v>
          </cell>
          <cell r="B254" t="str">
            <v>de Graaf</v>
          </cell>
          <cell r="C254" t="str">
            <v>Sluis/Haan </v>
          </cell>
          <cell r="D254" t="str">
            <v>Oosterwolde</v>
          </cell>
          <cell r="E254">
            <v>1</v>
          </cell>
          <cell r="G254" t="str">
            <v> </v>
          </cell>
          <cell r="I254">
            <v>1</v>
          </cell>
        </row>
        <row r="255">
          <cell r="A255" t="str">
            <v>1997-086</v>
          </cell>
          <cell r="B255" t="str">
            <v>Lelie</v>
          </cell>
          <cell r="C255" t="str">
            <v>Koeleman</v>
          </cell>
          <cell r="D255" t="str">
            <v>Nes ad Amstel</v>
          </cell>
          <cell r="E255">
            <v>1</v>
          </cell>
          <cell r="G255" t="str">
            <v> </v>
          </cell>
          <cell r="I255">
            <v>1</v>
          </cell>
          <cell r="Q255">
            <v>47</v>
          </cell>
        </row>
        <row r="256">
          <cell r="A256" t="str">
            <v>1997-087</v>
          </cell>
          <cell r="B256" t="str">
            <v>Veba D</v>
          </cell>
          <cell r="C256" t="str">
            <v>Käthekollwitz</v>
          </cell>
          <cell r="D256" t="str">
            <v>Dortmund</v>
          </cell>
          <cell r="E256">
            <v>14</v>
          </cell>
          <cell r="G256" t="str">
            <v>Käthekollwitz</v>
          </cell>
          <cell r="I256">
            <v>1</v>
          </cell>
        </row>
        <row r="257">
          <cell r="A257" t="str">
            <v>1997-088</v>
          </cell>
          <cell r="B257" t="str">
            <v>Veba D</v>
          </cell>
          <cell r="C257" t="str">
            <v>Am Rahmerwald</v>
          </cell>
          <cell r="D257" t="str">
            <v>Dortmund</v>
          </cell>
          <cell r="E257">
            <v>8</v>
          </cell>
          <cell r="G257" t="str">
            <v>Am Rahmerwald</v>
          </cell>
          <cell r="I257">
            <v>1</v>
          </cell>
        </row>
        <row r="258">
          <cell r="A258" t="str">
            <v>1997-089</v>
          </cell>
          <cell r="B258" t="str">
            <v>Stienstra</v>
          </cell>
          <cell r="C258" t="str">
            <v>Sluis/Haan </v>
          </cell>
          <cell r="D258" t="str">
            <v>Drachten</v>
          </cell>
          <cell r="E258">
            <v>1</v>
          </cell>
          <cell r="G258" t="str">
            <v> </v>
          </cell>
          <cell r="I258">
            <v>1</v>
          </cell>
        </row>
        <row r="259">
          <cell r="A259" t="str">
            <v>1997-090</v>
          </cell>
          <cell r="B259" t="str">
            <v>Verbogt</v>
          </cell>
          <cell r="C259" t="str">
            <v>Ess van</v>
          </cell>
          <cell r="D259" t="str">
            <v>Barger Oosterveld</v>
          </cell>
          <cell r="E259">
            <v>1</v>
          </cell>
          <cell r="G259" t="str">
            <v>Norm</v>
          </cell>
          <cell r="I259">
            <v>1</v>
          </cell>
        </row>
        <row r="260">
          <cell r="A260" t="str">
            <v>1997-091</v>
          </cell>
          <cell r="B260" t="str">
            <v>Ludens</v>
          </cell>
          <cell r="C260" t="str">
            <v>Ess van</v>
          </cell>
          <cell r="D260" t="str">
            <v>Peize</v>
          </cell>
          <cell r="E260">
            <v>1</v>
          </cell>
          <cell r="G260" t="str">
            <v>Homerus</v>
          </cell>
          <cell r="I260">
            <v>1</v>
          </cell>
        </row>
        <row r="261">
          <cell r="A261" t="str">
            <v>1997-092</v>
          </cell>
          <cell r="B261" t="str">
            <v>Veba D</v>
          </cell>
          <cell r="C261" t="str">
            <v>Biesdorf</v>
          </cell>
          <cell r="D261" t="str">
            <v>Berlijn</v>
          </cell>
          <cell r="E261">
            <v>61</v>
          </cell>
          <cell r="G261" t="str">
            <v>Biesdorf</v>
          </cell>
          <cell r="I261">
            <v>1</v>
          </cell>
        </row>
        <row r="262">
          <cell r="A262" t="str">
            <v>1997-093</v>
          </cell>
          <cell r="B262" t="str">
            <v>Adema</v>
          </cell>
          <cell r="C262" t="str">
            <v>Sluis/Haan </v>
          </cell>
          <cell r="D262" t="str">
            <v>Drachten</v>
          </cell>
          <cell r="E262">
            <v>1</v>
          </cell>
          <cell r="G262" t="str">
            <v>Beta</v>
          </cell>
          <cell r="I262">
            <v>1</v>
          </cell>
        </row>
        <row r="263">
          <cell r="A263" t="str">
            <v>1997-094</v>
          </cell>
          <cell r="B263" t="str">
            <v>Hannens</v>
          </cell>
          <cell r="C263" t="str">
            <v>Houtman</v>
          </cell>
          <cell r="D263" t="str">
            <v>Marknesse</v>
          </cell>
          <cell r="E263">
            <v>1</v>
          </cell>
          <cell r="G263" t="str">
            <v>Special</v>
          </cell>
          <cell r="I263">
            <v>1</v>
          </cell>
        </row>
        <row r="264">
          <cell r="A264" t="str">
            <v>1997-095</v>
          </cell>
          <cell r="B264" t="str">
            <v>de Groot</v>
          </cell>
          <cell r="C264" t="str">
            <v>Schellekens</v>
          </cell>
          <cell r="D264" t="str">
            <v>Tilburg</v>
          </cell>
          <cell r="E264">
            <v>1</v>
          </cell>
          <cell r="G264" t="str">
            <v>Special</v>
          </cell>
          <cell r="I264">
            <v>1</v>
          </cell>
        </row>
        <row r="265">
          <cell r="A265" t="str">
            <v>1997-096</v>
          </cell>
          <cell r="B265" t="str">
            <v>Veba D</v>
          </cell>
          <cell r="C265" t="str">
            <v>Im Ohl</v>
          </cell>
          <cell r="D265" t="str">
            <v>Wickede</v>
          </cell>
          <cell r="E265">
            <v>2</v>
          </cell>
          <cell r="G265" t="str">
            <v>Im Ohl</v>
          </cell>
          <cell r="I265">
            <v>1</v>
          </cell>
        </row>
        <row r="266">
          <cell r="A266" t="str">
            <v>1997-097</v>
          </cell>
          <cell r="B266" t="str">
            <v>Doff</v>
          </cell>
          <cell r="C266" t="str">
            <v>Straat</v>
          </cell>
          <cell r="D266" t="str">
            <v>Uithuizen</v>
          </cell>
          <cell r="E266">
            <v>1</v>
          </cell>
          <cell r="G266" t="str">
            <v>Norm</v>
          </cell>
          <cell r="I266">
            <v>1</v>
          </cell>
        </row>
        <row r="267">
          <cell r="A267" t="str">
            <v>1997-098</v>
          </cell>
          <cell r="B267" t="str">
            <v>2-won</v>
          </cell>
          <cell r="C267" t="str">
            <v>Sluis/Haan </v>
          </cell>
          <cell r="D267" t="str">
            <v>Opeinde</v>
          </cell>
          <cell r="E267">
            <v>1</v>
          </cell>
          <cell r="G267" t="str">
            <v> </v>
          </cell>
          <cell r="I267">
            <v>1</v>
          </cell>
        </row>
        <row r="268">
          <cell r="A268" t="str">
            <v>1997-099</v>
          </cell>
          <cell r="B268" t="str">
            <v>Wassink</v>
          </cell>
          <cell r="C268" t="str">
            <v>Straat</v>
          </cell>
          <cell r="D268" t="str">
            <v>Uithuizermeeden</v>
          </cell>
          <cell r="E268">
            <v>1</v>
          </cell>
          <cell r="G268" t="str">
            <v>Special</v>
          </cell>
          <cell r="I268">
            <v>1</v>
          </cell>
        </row>
        <row r="269">
          <cell r="A269" t="str">
            <v>1997-100</v>
          </cell>
          <cell r="B269" t="str">
            <v>Tuinstra</v>
          </cell>
          <cell r="C269" t="str">
            <v>Sluis/Haan </v>
          </cell>
          <cell r="D269" t="str">
            <v>Drachten</v>
          </cell>
          <cell r="E269">
            <v>1</v>
          </cell>
          <cell r="G269" t="str">
            <v> </v>
          </cell>
          <cell r="I269">
            <v>1</v>
          </cell>
        </row>
        <row r="270">
          <cell r="A270" t="str">
            <v>1997-101</v>
          </cell>
          <cell r="B270" t="str">
            <v>van Dijk</v>
          </cell>
          <cell r="C270" t="str">
            <v>Breugem</v>
          </cell>
          <cell r="D270" t="str">
            <v>Bergschenhoek</v>
          </cell>
          <cell r="E270">
            <v>1</v>
          </cell>
          <cell r="G270" t="str">
            <v>Norm</v>
          </cell>
          <cell r="I270">
            <v>1</v>
          </cell>
        </row>
        <row r="271">
          <cell r="A271" t="str">
            <v>1997-102</v>
          </cell>
          <cell r="B271" t="str">
            <v>Loos</v>
          </cell>
          <cell r="C271" t="str">
            <v>Koeleman</v>
          </cell>
          <cell r="D271" t="str">
            <v>Ter Aar</v>
          </cell>
          <cell r="E271">
            <v>1</v>
          </cell>
          <cell r="G271" t="str">
            <v> </v>
          </cell>
          <cell r="I271">
            <v>1</v>
          </cell>
        </row>
        <row r="272">
          <cell r="A272" t="str">
            <v>1997-103</v>
          </cell>
          <cell r="B272" t="str">
            <v>Boonstra</v>
          </cell>
          <cell r="C272" t="str">
            <v>Sluis/Haan </v>
          </cell>
          <cell r="D272" t="str">
            <v>Grou</v>
          </cell>
          <cell r="E272">
            <v>1</v>
          </cell>
          <cell r="G272" t="str">
            <v> </v>
          </cell>
          <cell r="I272">
            <v>1</v>
          </cell>
        </row>
        <row r="273">
          <cell r="A273" t="str">
            <v>1997-104</v>
          </cell>
          <cell r="B273" t="str">
            <v>Schild</v>
          </cell>
          <cell r="C273" t="str">
            <v>Koeleman</v>
          </cell>
          <cell r="D273" t="str">
            <v>Noordwijk</v>
          </cell>
          <cell r="E273">
            <v>1</v>
          </cell>
          <cell r="G273" t="str">
            <v>Stolp</v>
          </cell>
          <cell r="I273">
            <v>1</v>
          </cell>
        </row>
        <row r="274">
          <cell r="A274" t="str">
            <v>1997-105</v>
          </cell>
          <cell r="B274" t="str">
            <v>Gaalen</v>
          </cell>
          <cell r="C274" t="str">
            <v>Koeleman</v>
          </cell>
          <cell r="D274" t="str">
            <v>Nieuwkoop</v>
          </cell>
          <cell r="E274">
            <v>1</v>
          </cell>
          <cell r="G274" t="str">
            <v>Norm</v>
          </cell>
          <cell r="I274">
            <v>1</v>
          </cell>
        </row>
        <row r="275">
          <cell r="A275" t="str">
            <v>1997-106</v>
          </cell>
          <cell r="B275" t="str">
            <v>Kavel 16</v>
          </cell>
          <cell r="C275" t="str">
            <v>Stegeman</v>
          </cell>
          <cell r="D275" t="str">
            <v>Vlagtwedde</v>
          </cell>
          <cell r="E275">
            <v>1</v>
          </cell>
          <cell r="G275" t="str">
            <v>Bromo</v>
          </cell>
          <cell r="I275">
            <v>1</v>
          </cell>
        </row>
        <row r="276">
          <cell r="A276" t="str">
            <v>1997-107</v>
          </cell>
          <cell r="B276" t="str">
            <v>Kavel 18</v>
          </cell>
          <cell r="C276" t="str">
            <v>Stegeman</v>
          </cell>
          <cell r="D276" t="str">
            <v>Vlagtwedde</v>
          </cell>
          <cell r="E276">
            <v>1</v>
          </cell>
          <cell r="G276" t="str">
            <v>Bromo</v>
          </cell>
          <cell r="I276">
            <v>1</v>
          </cell>
        </row>
        <row r="277">
          <cell r="A277" t="str">
            <v>1997-108</v>
          </cell>
          <cell r="B277" t="str">
            <v>Deyl</v>
          </cell>
          <cell r="C277" t="str">
            <v>Reehorst ter</v>
          </cell>
          <cell r="D277" t="str">
            <v>Huizen</v>
          </cell>
          <cell r="E277">
            <v>1</v>
          </cell>
          <cell r="G277" t="str">
            <v>Lessenaar</v>
          </cell>
          <cell r="I277">
            <v>1</v>
          </cell>
        </row>
        <row r="278">
          <cell r="A278" t="str">
            <v>1997-109</v>
          </cell>
          <cell r="B278" t="str">
            <v>v Eyk</v>
          </cell>
          <cell r="C278" t="str">
            <v>Reehorst ter</v>
          </cell>
          <cell r="D278" t="str">
            <v>Maarssen</v>
          </cell>
          <cell r="E278">
            <v>1</v>
          </cell>
          <cell r="G278" t="str">
            <v>T-woning</v>
          </cell>
          <cell r="I278">
            <v>1</v>
          </cell>
        </row>
        <row r="279">
          <cell r="A279" t="str">
            <v>1997-110</v>
          </cell>
          <cell r="B279" t="str">
            <v>Kok</v>
          </cell>
          <cell r="C279" t="str">
            <v>Reehorst ter</v>
          </cell>
          <cell r="D279" t="str">
            <v>Amersfoort</v>
          </cell>
          <cell r="E279">
            <v>1</v>
          </cell>
          <cell r="G279" t="str">
            <v>T-woning</v>
          </cell>
          <cell r="I279">
            <v>1</v>
          </cell>
        </row>
        <row r="280">
          <cell r="A280" t="str">
            <v>1997-111</v>
          </cell>
          <cell r="B280" t="str">
            <v>Keyer</v>
          </cell>
          <cell r="C280" t="str">
            <v>Houtman</v>
          </cell>
          <cell r="D280" t="str">
            <v>Emmeloord</v>
          </cell>
          <cell r="E280">
            <v>1</v>
          </cell>
          <cell r="G280" t="str">
            <v>Omega</v>
          </cell>
          <cell r="I280">
            <v>1</v>
          </cell>
        </row>
        <row r="281">
          <cell r="A281" t="str">
            <v>1997-112</v>
          </cell>
          <cell r="B281" t="str">
            <v>de Boer</v>
          </cell>
          <cell r="C281" t="str">
            <v>Bosch vd</v>
          </cell>
          <cell r="D281" t="str">
            <v>Nijland</v>
          </cell>
          <cell r="E281">
            <v>1</v>
          </cell>
          <cell r="G281" t="str">
            <v>Beta</v>
          </cell>
          <cell r="I281">
            <v>1</v>
          </cell>
        </row>
        <row r="282">
          <cell r="A282" t="str">
            <v>1997-113</v>
          </cell>
          <cell r="B282" t="str">
            <v>Brakels</v>
          </cell>
          <cell r="C282" t="str">
            <v>Bosch vd</v>
          </cell>
          <cell r="D282" t="str">
            <v>Gauw</v>
          </cell>
          <cell r="E282">
            <v>1</v>
          </cell>
          <cell r="G282" t="str">
            <v> </v>
          </cell>
          <cell r="I282">
            <v>1</v>
          </cell>
        </row>
        <row r="283">
          <cell r="A283" t="str">
            <v>1997-114</v>
          </cell>
          <cell r="B283" t="str">
            <v>Veba D</v>
          </cell>
          <cell r="C283" t="str">
            <v>Hedwig  5.BA</v>
          </cell>
          <cell r="D283" t="str">
            <v>Castrop-Rauxel</v>
          </cell>
          <cell r="E283">
            <v>8</v>
          </cell>
          <cell r="G283" t="str">
            <v>Hedwig  5.BA</v>
          </cell>
          <cell r="I283">
            <v>1</v>
          </cell>
        </row>
        <row r="284">
          <cell r="A284" t="str">
            <v>1997-115</v>
          </cell>
          <cell r="B284" t="str">
            <v>Veba D</v>
          </cell>
          <cell r="C284" t="str">
            <v>Im Ohl 2.BA</v>
          </cell>
          <cell r="D284" t="str">
            <v>Wickede</v>
          </cell>
          <cell r="E284">
            <v>10</v>
          </cell>
          <cell r="G284" t="str">
            <v>Im Ohl 2.BA</v>
          </cell>
          <cell r="I284">
            <v>1</v>
          </cell>
        </row>
        <row r="285">
          <cell r="A285" t="str">
            <v>1997-116</v>
          </cell>
          <cell r="B285" t="str">
            <v>Veba D</v>
          </cell>
          <cell r="C285" t="str">
            <v>Emil</v>
          </cell>
          <cell r="D285" t="str">
            <v>Bochum</v>
          </cell>
          <cell r="E285">
            <v>4</v>
          </cell>
          <cell r="G285" t="str">
            <v>Emil</v>
          </cell>
          <cell r="I285">
            <v>1</v>
          </cell>
        </row>
        <row r="286">
          <cell r="A286" t="str">
            <v>1997-117</v>
          </cell>
          <cell r="B286" t="str">
            <v>Lugtmeijer</v>
          </cell>
          <cell r="C286" t="str">
            <v>Bruco</v>
          </cell>
          <cell r="D286" t="str">
            <v>Coevorden</v>
          </cell>
          <cell r="E286">
            <v>1</v>
          </cell>
          <cell r="I286">
            <v>1</v>
          </cell>
        </row>
        <row r="287">
          <cell r="A287" t="str">
            <v>1997-118</v>
          </cell>
          <cell r="B287" t="str">
            <v>Oversloot</v>
          </cell>
          <cell r="C287" t="str">
            <v>Leenstra</v>
          </cell>
          <cell r="D287" t="str">
            <v>Achlum</v>
          </cell>
          <cell r="E287">
            <v>1</v>
          </cell>
          <cell r="I287">
            <v>1</v>
          </cell>
        </row>
        <row r="288">
          <cell r="A288" t="str">
            <v>1997-119</v>
          </cell>
          <cell r="B288" t="str">
            <v>Harkema</v>
          </cell>
          <cell r="C288" t="str">
            <v>Bootsma </v>
          </cell>
          <cell r="D288" t="str">
            <v>Sneek</v>
          </cell>
          <cell r="E288">
            <v>1</v>
          </cell>
          <cell r="I288">
            <v>1</v>
          </cell>
        </row>
        <row r="289">
          <cell r="A289" t="str">
            <v>1997-120</v>
          </cell>
          <cell r="B289" t="str">
            <v>Jongeling</v>
          </cell>
          <cell r="C289" t="str">
            <v>Ess van</v>
          </cell>
          <cell r="D289" t="str">
            <v>Vlagtwedde</v>
          </cell>
          <cell r="E289">
            <v>1</v>
          </cell>
          <cell r="I289">
            <v>1</v>
          </cell>
        </row>
        <row r="290">
          <cell r="A290" t="str">
            <v>1997-121</v>
          </cell>
          <cell r="B290" t="str">
            <v>Ringma</v>
          </cell>
          <cell r="C290" t="str">
            <v>Bootsma </v>
          </cell>
          <cell r="D290" t="str">
            <v>Sneek</v>
          </cell>
          <cell r="E290">
            <v>1</v>
          </cell>
          <cell r="I290">
            <v>1</v>
          </cell>
        </row>
        <row r="291">
          <cell r="A291" t="str">
            <v>1997-122</v>
          </cell>
          <cell r="B291" t="str">
            <v>Westra</v>
          </cell>
          <cell r="C291" t="str">
            <v>Ess van</v>
          </cell>
          <cell r="D291" t="str">
            <v>Nw.Pekela</v>
          </cell>
          <cell r="E291">
            <v>1</v>
          </cell>
          <cell r="I291">
            <v>1</v>
          </cell>
        </row>
        <row r="292">
          <cell r="A292" t="str">
            <v>1997-123</v>
          </cell>
          <cell r="B292" t="str">
            <v>8-won</v>
          </cell>
          <cell r="C292" t="str">
            <v>Sluis/Haan </v>
          </cell>
          <cell r="D292" t="str">
            <v>Ureterp</v>
          </cell>
          <cell r="E292">
            <v>8</v>
          </cell>
          <cell r="I292">
            <v>1</v>
          </cell>
        </row>
        <row r="293">
          <cell r="A293" t="str">
            <v>1998-001</v>
          </cell>
          <cell r="B293" t="str">
            <v>Koeleman</v>
          </cell>
          <cell r="C293" t="str">
            <v>Koeleman</v>
          </cell>
          <cell r="D293" t="str">
            <v>Ter Aar</v>
          </cell>
          <cell r="E293">
            <v>1</v>
          </cell>
          <cell r="G293" t="str">
            <v>Special</v>
          </cell>
          <cell r="H293" t="str">
            <v>Lucht</v>
          </cell>
          <cell r="I293">
            <v>1</v>
          </cell>
        </row>
        <row r="294">
          <cell r="A294" t="str">
            <v>1998-002</v>
          </cell>
          <cell r="B294" t="str">
            <v>Reijers</v>
          </cell>
          <cell r="C294" t="str">
            <v>Broek vd</v>
          </cell>
          <cell r="D294" t="str">
            <v>Druten</v>
          </cell>
          <cell r="E294">
            <v>1</v>
          </cell>
          <cell r="G294" t="str">
            <v>Iris</v>
          </cell>
          <cell r="H294" t="str">
            <v>Lucht</v>
          </cell>
          <cell r="I294">
            <v>1</v>
          </cell>
        </row>
        <row r="295">
          <cell r="A295" t="str">
            <v>1998-003</v>
          </cell>
          <cell r="B295" t="str">
            <v>Wagemakers</v>
          </cell>
          <cell r="C295" t="str">
            <v>Schellekens</v>
          </cell>
          <cell r="D295" t="str">
            <v>Vugt</v>
          </cell>
          <cell r="E295">
            <v>1</v>
          </cell>
          <cell r="G295" t="str">
            <v>Special</v>
          </cell>
          <cell r="H295" t="str">
            <v>Rad</v>
          </cell>
          <cell r="I295">
            <v>1</v>
          </cell>
        </row>
        <row r="296">
          <cell r="A296" t="str">
            <v>1998-004</v>
          </cell>
          <cell r="B296" t="str">
            <v>Schellekens E.</v>
          </cell>
          <cell r="C296" t="str">
            <v>Schellekens</v>
          </cell>
          <cell r="D296" t="str">
            <v>Goirle</v>
          </cell>
          <cell r="E296">
            <v>1</v>
          </cell>
          <cell r="G296" t="str">
            <v>Omega </v>
          </cell>
          <cell r="H296" t="str">
            <v>Rad</v>
          </cell>
          <cell r="I296">
            <v>1</v>
          </cell>
        </row>
        <row r="297">
          <cell r="A297" t="str">
            <v>1998-005</v>
          </cell>
          <cell r="B297" t="str">
            <v>Kruis/Kleen</v>
          </cell>
          <cell r="C297" t="str">
            <v>Koeleman</v>
          </cell>
          <cell r="D297" t="str">
            <v>Nieuwveen</v>
          </cell>
          <cell r="E297">
            <v>2</v>
          </cell>
          <cell r="G297" t="str">
            <v>2/1-kap</v>
          </cell>
          <cell r="H297" t="str">
            <v>Lucht</v>
          </cell>
          <cell r="I297">
            <v>1</v>
          </cell>
        </row>
        <row r="298">
          <cell r="A298" t="str">
            <v>1998-006</v>
          </cell>
          <cell r="B298" t="str">
            <v>Woud</v>
          </cell>
          <cell r="C298" t="str">
            <v>Houtman</v>
          </cell>
          <cell r="D298" t="str">
            <v>Marknesse</v>
          </cell>
          <cell r="E298">
            <v>1</v>
          </cell>
          <cell r="G298" t="str">
            <v>Stolp</v>
          </cell>
          <cell r="H298" t="str">
            <v>Rad</v>
          </cell>
          <cell r="I298">
            <v>1</v>
          </cell>
        </row>
        <row r="299">
          <cell r="A299" t="str">
            <v>1998-007</v>
          </cell>
          <cell r="B299" t="str">
            <v>Dijk v.</v>
          </cell>
          <cell r="C299" t="str">
            <v>Straat</v>
          </cell>
          <cell r="D299" t="str">
            <v>Bedum</v>
          </cell>
          <cell r="E299">
            <v>1</v>
          </cell>
          <cell r="G299" t="str">
            <v>Norm</v>
          </cell>
          <cell r="H299" t="str">
            <v>Rad</v>
          </cell>
          <cell r="I299">
            <v>1</v>
          </cell>
        </row>
        <row r="300">
          <cell r="A300" t="str">
            <v>1998-008</v>
          </cell>
          <cell r="B300" t="str">
            <v>Leeuw de</v>
          </cell>
          <cell r="C300" t="str">
            <v>Bruco</v>
          </cell>
          <cell r="E300">
            <v>0</v>
          </cell>
          <cell r="G300" t="str">
            <v>VERVALLEN</v>
          </cell>
          <cell r="I300">
            <v>1</v>
          </cell>
        </row>
        <row r="301">
          <cell r="A301" t="str">
            <v>1998-009</v>
          </cell>
          <cell r="B301" t="str">
            <v>4 Won</v>
          </cell>
          <cell r="C301" t="str">
            <v>Waalboer</v>
          </cell>
          <cell r="D301" t="str">
            <v>Vierpolders</v>
          </cell>
          <cell r="E301">
            <v>4</v>
          </cell>
          <cell r="G301" t="str">
            <v>4-won</v>
          </cell>
          <cell r="H301" t="str">
            <v>Lucht</v>
          </cell>
          <cell r="I301">
            <v>1</v>
          </cell>
        </row>
        <row r="302">
          <cell r="A302" t="str">
            <v>1998-010</v>
          </cell>
          <cell r="B302" t="str">
            <v>Mutsaars</v>
          </cell>
          <cell r="C302" t="str">
            <v>Bosch vd</v>
          </cell>
          <cell r="D302" t="str">
            <v>Goenga</v>
          </cell>
          <cell r="E302">
            <v>1</v>
          </cell>
          <cell r="G302" t="str">
            <v>Norm</v>
          </cell>
          <cell r="H302" t="str">
            <v>Rad</v>
          </cell>
          <cell r="I302">
            <v>1</v>
          </cell>
        </row>
        <row r="303">
          <cell r="A303" t="str">
            <v>1998-011</v>
          </cell>
          <cell r="B303" t="str">
            <v>Bogerd vd.</v>
          </cell>
          <cell r="C303" t="str">
            <v>Breugem</v>
          </cell>
          <cell r="D303" t="str">
            <v>Bergschenhoek</v>
          </cell>
          <cell r="E303">
            <v>1</v>
          </cell>
          <cell r="G303" t="str">
            <v>Omega</v>
          </cell>
          <cell r="H303" t="str">
            <v>Lucht</v>
          </cell>
          <cell r="I303">
            <v>1</v>
          </cell>
        </row>
        <row r="304">
          <cell r="A304" t="str">
            <v>1998-012</v>
          </cell>
          <cell r="B304" t="str">
            <v>Koudenburg</v>
          </cell>
          <cell r="C304" t="str">
            <v>Bosch vd</v>
          </cell>
          <cell r="D304" t="str">
            <v>Goenga</v>
          </cell>
          <cell r="E304">
            <v>1</v>
          </cell>
          <cell r="G304" t="str">
            <v>Omega </v>
          </cell>
          <cell r="H304" t="str">
            <v>Lucht</v>
          </cell>
          <cell r="I304">
            <v>1</v>
          </cell>
        </row>
        <row r="305">
          <cell r="A305" t="str">
            <v>1998-013</v>
          </cell>
          <cell r="B305" t="str">
            <v>Pastorie</v>
          </cell>
          <cell r="C305" t="str">
            <v>Straat</v>
          </cell>
          <cell r="D305" t="str">
            <v>Roodeschool</v>
          </cell>
          <cell r="E305">
            <v>1</v>
          </cell>
          <cell r="G305" t="str">
            <v>Norm</v>
          </cell>
          <cell r="H305" t="str">
            <v>Rad</v>
          </cell>
          <cell r="I305">
            <v>1</v>
          </cell>
        </row>
        <row r="306">
          <cell r="A306" t="str">
            <v>1998-014</v>
          </cell>
          <cell r="B306" t="str">
            <v>Cune</v>
          </cell>
          <cell r="C306" t="str">
            <v>Reehorst ter</v>
          </cell>
          <cell r="D306" t="str">
            <v>Houten</v>
          </cell>
          <cell r="E306">
            <v>1</v>
          </cell>
          <cell r="G306" t="str">
            <v>Gamma </v>
          </cell>
          <cell r="H306" t="str">
            <v>Lucht</v>
          </cell>
          <cell r="I306">
            <v>1</v>
          </cell>
        </row>
        <row r="307">
          <cell r="A307" t="str">
            <v>1998-015</v>
          </cell>
          <cell r="B307" t="str">
            <v>Bos</v>
          </cell>
          <cell r="C307" t="str">
            <v>Breugem</v>
          </cell>
          <cell r="D307" t="str">
            <v>Bergschenhoek</v>
          </cell>
          <cell r="E307">
            <v>1</v>
          </cell>
          <cell r="G307" t="str">
            <v>T-woning</v>
          </cell>
          <cell r="H307" t="str">
            <v>Rad</v>
          </cell>
          <cell r="I307">
            <v>1</v>
          </cell>
        </row>
        <row r="308">
          <cell r="A308" t="str">
            <v>1998-016</v>
          </cell>
          <cell r="B308" t="str">
            <v>Boer de</v>
          </cell>
          <cell r="C308" t="str">
            <v>Bruco</v>
          </cell>
          <cell r="D308" t="str">
            <v>Epe</v>
          </cell>
          <cell r="E308">
            <v>1</v>
          </cell>
          <cell r="G308" t="str">
            <v>Special</v>
          </cell>
          <cell r="H308" t="str">
            <v>Lucht</v>
          </cell>
          <cell r="I308">
            <v>1</v>
          </cell>
        </row>
        <row r="309">
          <cell r="A309" t="str">
            <v>1998-017</v>
          </cell>
          <cell r="B309" t="str">
            <v>Eldik</v>
          </cell>
          <cell r="C309" t="str">
            <v>Bruco</v>
          </cell>
          <cell r="D309" t="str">
            <v>Dalfsen</v>
          </cell>
          <cell r="E309">
            <v>1</v>
          </cell>
          <cell r="G309" t="str">
            <v>Gamma </v>
          </cell>
          <cell r="H309" t="str">
            <v>Lucht</v>
          </cell>
          <cell r="I309">
            <v>1</v>
          </cell>
        </row>
        <row r="310">
          <cell r="A310" t="str">
            <v>1998-018</v>
          </cell>
          <cell r="B310" t="str">
            <v>Veba D</v>
          </cell>
          <cell r="C310" t="str">
            <v>2.BA</v>
          </cell>
          <cell r="D310" t="str">
            <v>Brühl</v>
          </cell>
          <cell r="E310">
            <v>49</v>
          </cell>
          <cell r="G310" t="str">
            <v>WWP 2.BA</v>
          </cell>
          <cell r="H310" t="str">
            <v>Duits</v>
          </cell>
          <cell r="I310">
            <v>1</v>
          </cell>
        </row>
        <row r="311">
          <cell r="A311" t="str">
            <v>1998-019</v>
          </cell>
          <cell r="B311" t="str">
            <v>Vroeg inde Wei</v>
          </cell>
          <cell r="C311" t="str">
            <v>Reehorst ter</v>
          </cell>
          <cell r="D311" t="str">
            <v>Woudenberg</v>
          </cell>
          <cell r="E311">
            <v>1</v>
          </cell>
          <cell r="G311" t="str">
            <v>Special</v>
          </cell>
          <cell r="H311" t="str">
            <v>Lucht</v>
          </cell>
          <cell r="I311">
            <v>1</v>
          </cell>
        </row>
        <row r="312">
          <cell r="A312" t="str">
            <v>1998-020</v>
          </cell>
          <cell r="B312" t="str">
            <v>Veba D</v>
          </cell>
          <cell r="C312" t="str">
            <v>Marienburgerstr</v>
          </cell>
          <cell r="D312" t="str">
            <v>Recklinghausen</v>
          </cell>
          <cell r="E312">
            <v>6</v>
          </cell>
          <cell r="G312" t="str">
            <v>Marienburgerstr</v>
          </cell>
          <cell r="H312" t="str">
            <v>Duits</v>
          </cell>
          <cell r="I312">
            <v>1</v>
          </cell>
        </row>
        <row r="313">
          <cell r="A313" t="str">
            <v>1998-021</v>
          </cell>
          <cell r="B313" t="str">
            <v>2eFae 4Won</v>
          </cell>
          <cell r="C313" t="str">
            <v>Sluis/Haan </v>
          </cell>
          <cell r="D313" t="str">
            <v>Ureterp</v>
          </cell>
          <cell r="E313">
            <v>2</v>
          </cell>
          <cell r="G313" t="str">
            <v>2/1 kap</v>
          </cell>
          <cell r="H313" t="str">
            <v>Rad</v>
          </cell>
          <cell r="I313">
            <v>1</v>
          </cell>
        </row>
        <row r="314">
          <cell r="A314" t="str">
            <v>1998-022</v>
          </cell>
          <cell r="B314" t="str">
            <v>Meel v.</v>
          </cell>
          <cell r="C314" t="str">
            <v>Houtman</v>
          </cell>
          <cell r="D314" t="str">
            <v>Marknesse</v>
          </cell>
          <cell r="E314">
            <v>1</v>
          </cell>
          <cell r="G314" t="str">
            <v>T-woning</v>
          </cell>
          <cell r="H314" t="str">
            <v>Lucht</v>
          </cell>
          <cell r="I314">
            <v>1</v>
          </cell>
        </row>
        <row r="315">
          <cell r="A315" t="str">
            <v>1998-023</v>
          </cell>
          <cell r="B315" t="str">
            <v>Veba D</v>
          </cell>
          <cell r="C315" t="str">
            <v>Rosenstr</v>
          </cell>
          <cell r="D315" t="str">
            <v>Gelsenkirchen</v>
          </cell>
          <cell r="E315">
            <v>10</v>
          </cell>
          <cell r="G315" t="str">
            <v>Rosenstr</v>
          </cell>
          <cell r="H315" t="str">
            <v>Duits</v>
          </cell>
          <cell r="I315">
            <v>1</v>
          </cell>
        </row>
        <row r="316">
          <cell r="A316" t="str">
            <v>1998-024</v>
          </cell>
          <cell r="B316" t="str">
            <v>Veba D</v>
          </cell>
          <cell r="C316" t="str">
            <v>Am Mönchgraben</v>
          </cell>
          <cell r="D316" t="str">
            <v>Düsseldorf</v>
          </cell>
          <cell r="E316">
            <v>6</v>
          </cell>
          <cell r="G316" t="str">
            <v>Am Mönchgraben</v>
          </cell>
          <cell r="H316" t="str">
            <v>Duits</v>
          </cell>
          <cell r="I316">
            <v>1</v>
          </cell>
        </row>
        <row r="317">
          <cell r="A317" t="str">
            <v>1998-025</v>
          </cell>
          <cell r="B317" t="str">
            <v>Amerongen v.</v>
          </cell>
          <cell r="C317" t="str">
            <v>Koeleman</v>
          </cell>
          <cell r="D317" t="str">
            <v>Mijdrecht</v>
          </cell>
          <cell r="E317">
            <v>1</v>
          </cell>
          <cell r="G317" t="str">
            <v>Omega</v>
          </cell>
          <cell r="H317" t="str">
            <v>Lucht</v>
          </cell>
          <cell r="I317">
            <v>1</v>
          </cell>
        </row>
        <row r="318">
          <cell r="A318" t="str">
            <v>1998-026</v>
          </cell>
          <cell r="B318" t="str">
            <v>Spek</v>
          </cell>
          <cell r="C318" t="str">
            <v>Koeleman</v>
          </cell>
          <cell r="D318" t="str">
            <v>Hazerswoude</v>
          </cell>
          <cell r="E318">
            <v>1</v>
          </cell>
          <cell r="G318" t="str">
            <v>Gamma</v>
          </cell>
          <cell r="H318" t="str">
            <v>Rad</v>
          </cell>
          <cell r="I318">
            <v>1</v>
          </cell>
        </row>
        <row r="319">
          <cell r="A319" t="str">
            <v>1998-027</v>
          </cell>
          <cell r="B319" t="str">
            <v>Kemp</v>
          </cell>
          <cell r="C319" t="str">
            <v>Koeleman</v>
          </cell>
          <cell r="D319" t="str">
            <v>Amstelveen</v>
          </cell>
          <cell r="E319">
            <v>2</v>
          </cell>
          <cell r="G319" t="str">
            <v>2/1-kap</v>
          </cell>
          <cell r="H319" t="str">
            <v>N.n.b.</v>
          </cell>
          <cell r="I319">
            <v>1</v>
          </cell>
        </row>
        <row r="320">
          <cell r="A320" t="str">
            <v>1998-028</v>
          </cell>
          <cell r="B320" t="str">
            <v>Dol H</v>
          </cell>
          <cell r="C320" t="str">
            <v>Koeleman</v>
          </cell>
          <cell r="D320" t="str">
            <v>Rijssenhout</v>
          </cell>
          <cell r="E320">
            <v>1</v>
          </cell>
          <cell r="G320" t="str">
            <v>Gamma </v>
          </cell>
          <cell r="H320" t="str">
            <v>Lucht</v>
          </cell>
          <cell r="I320">
            <v>1</v>
          </cell>
        </row>
        <row r="321">
          <cell r="A321" t="str">
            <v>1998-029</v>
          </cell>
          <cell r="B321" t="str">
            <v>Dol P</v>
          </cell>
          <cell r="C321" t="str">
            <v>Koeleman</v>
          </cell>
          <cell r="D321" t="str">
            <v>Rijssenhout</v>
          </cell>
          <cell r="E321">
            <v>1</v>
          </cell>
          <cell r="G321" t="str">
            <v>Gamma </v>
          </cell>
          <cell r="H321" t="str">
            <v>Lucht</v>
          </cell>
          <cell r="I321">
            <v>1</v>
          </cell>
        </row>
        <row r="322">
          <cell r="A322" t="str">
            <v>1998-030</v>
          </cell>
          <cell r="B322" t="str">
            <v>Veba D</v>
          </cell>
          <cell r="C322" t="str">
            <v>2.BA</v>
          </cell>
          <cell r="D322" t="str">
            <v>Leipzig</v>
          </cell>
          <cell r="E322">
            <v>61</v>
          </cell>
          <cell r="G322" t="str">
            <v>2.BA</v>
          </cell>
          <cell r="H322" t="str">
            <v>Duits</v>
          </cell>
          <cell r="I322">
            <v>1</v>
          </cell>
        </row>
        <row r="323">
          <cell r="A323" t="str">
            <v>1998-031</v>
          </cell>
          <cell r="B323" t="str">
            <v>Daniels</v>
          </cell>
          <cell r="C323" t="str">
            <v>Bosch vd</v>
          </cell>
          <cell r="D323" t="str">
            <v>Sneek</v>
          </cell>
          <cell r="E323">
            <v>1</v>
          </cell>
          <cell r="G323" t="str">
            <v>T-woning</v>
          </cell>
          <cell r="H323" t="str">
            <v>Rad</v>
          </cell>
          <cell r="I323">
            <v>1</v>
          </cell>
        </row>
        <row r="324">
          <cell r="A324" t="str">
            <v>1998-032</v>
          </cell>
          <cell r="B324" t="str">
            <v>Veba D</v>
          </cell>
          <cell r="C324" t="str">
            <v>Everstalstr 1.BA</v>
          </cell>
          <cell r="D324" t="str">
            <v>Bochum</v>
          </cell>
          <cell r="E324">
            <v>22</v>
          </cell>
          <cell r="G324" t="str">
            <v>Everstalstr 1.BA</v>
          </cell>
          <cell r="H324" t="str">
            <v>Duits</v>
          </cell>
          <cell r="I324">
            <v>1</v>
          </cell>
        </row>
        <row r="325">
          <cell r="A325" t="str">
            <v>1998-033</v>
          </cell>
          <cell r="B325" t="str">
            <v>Steldt</v>
          </cell>
          <cell r="C325" t="str">
            <v>Broek vd</v>
          </cell>
          <cell r="D325" t="str">
            <v>Spijk</v>
          </cell>
          <cell r="E325">
            <v>1</v>
          </cell>
          <cell r="G325" t="str">
            <v>Beta </v>
          </cell>
          <cell r="H325" t="str">
            <v>Lucht</v>
          </cell>
          <cell r="I325">
            <v>1</v>
          </cell>
        </row>
        <row r="326">
          <cell r="A326" t="str">
            <v>1998-034</v>
          </cell>
          <cell r="B326" t="str">
            <v>Lambrechts</v>
          </cell>
          <cell r="C326" t="str">
            <v>Houtman</v>
          </cell>
          <cell r="D326" t="str">
            <v>Lelystad</v>
          </cell>
          <cell r="E326">
            <v>1</v>
          </cell>
          <cell r="G326" t="str">
            <v>T-woning</v>
          </cell>
          <cell r="H326" t="str">
            <v>Rad</v>
          </cell>
          <cell r="I326">
            <v>1</v>
          </cell>
        </row>
        <row r="327">
          <cell r="A327" t="str">
            <v>1998-035</v>
          </cell>
          <cell r="B327" t="str">
            <v>Veba D</v>
          </cell>
          <cell r="C327" t="str">
            <v>Aug.Schmidtweg</v>
          </cell>
          <cell r="D327" t="str">
            <v>Bottrop</v>
          </cell>
          <cell r="E327">
            <v>6</v>
          </cell>
          <cell r="G327" t="str">
            <v>Aug.Schmidtweg</v>
          </cell>
          <cell r="H327" t="str">
            <v>Duits</v>
          </cell>
          <cell r="I327">
            <v>1</v>
          </cell>
        </row>
        <row r="328">
          <cell r="A328" t="str">
            <v>1998-036</v>
          </cell>
          <cell r="B328" t="str">
            <v>Veba D</v>
          </cell>
          <cell r="C328" t="str">
            <v>Eichenstr</v>
          </cell>
          <cell r="D328" t="str">
            <v>Hamm</v>
          </cell>
          <cell r="E328">
            <v>29</v>
          </cell>
          <cell r="G328" t="str">
            <v>Eichenstr</v>
          </cell>
          <cell r="H328" t="str">
            <v>Duits</v>
          </cell>
          <cell r="I328">
            <v>1</v>
          </cell>
        </row>
        <row r="329">
          <cell r="A329" t="str">
            <v>1998-037</v>
          </cell>
          <cell r="B329" t="str">
            <v>Veba D</v>
          </cell>
          <cell r="C329" t="str">
            <v>Merserburgerweg</v>
          </cell>
          <cell r="D329" t="str">
            <v>Marl</v>
          </cell>
          <cell r="E329">
            <v>14</v>
          </cell>
          <cell r="G329" t="str">
            <v>Merserburgerweg</v>
          </cell>
          <cell r="H329" t="str">
            <v>Duits</v>
          </cell>
          <cell r="I329">
            <v>1</v>
          </cell>
        </row>
        <row r="330">
          <cell r="A330" t="str">
            <v>1998-038</v>
          </cell>
          <cell r="B330" t="str">
            <v>Veba D</v>
          </cell>
          <cell r="C330" t="str">
            <v>Schwabenstr</v>
          </cell>
          <cell r="D330" t="str">
            <v>Marl</v>
          </cell>
          <cell r="E330">
            <v>13</v>
          </cell>
          <cell r="G330" t="str">
            <v>Schwabenstr</v>
          </cell>
          <cell r="H330" t="str">
            <v>Duits</v>
          </cell>
          <cell r="I330">
            <v>1</v>
          </cell>
        </row>
        <row r="331">
          <cell r="A331" t="str">
            <v>1998-039</v>
          </cell>
          <cell r="B331" t="str">
            <v>Kroon</v>
          </cell>
          <cell r="C331" t="str">
            <v>Bootsma </v>
          </cell>
          <cell r="D331" t="str">
            <v>Sneek</v>
          </cell>
          <cell r="E331">
            <v>1</v>
          </cell>
          <cell r="G331" t="str">
            <v>Stolp</v>
          </cell>
          <cell r="H331" t="str">
            <v>Rad</v>
          </cell>
          <cell r="I331">
            <v>1</v>
          </cell>
        </row>
        <row r="332">
          <cell r="A332" t="str">
            <v>1998-040</v>
          </cell>
          <cell r="B332" t="str">
            <v>Middelstun</v>
          </cell>
          <cell r="C332" t="str">
            <v>Straat</v>
          </cell>
          <cell r="D332" t="str">
            <v>Donkerbroek</v>
          </cell>
          <cell r="E332">
            <v>1</v>
          </cell>
          <cell r="G332" t="str">
            <v>Gamma </v>
          </cell>
          <cell r="H332" t="str">
            <v>Lucht</v>
          </cell>
          <cell r="I332">
            <v>1</v>
          </cell>
        </row>
        <row r="333">
          <cell r="A333" t="str">
            <v>1998-041</v>
          </cell>
          <cell r="B333" t="str">
            <v>Dam</v>
          </cell>
          <cell r="C333" t="str">
            <v>Sluis/Haan </v>
          </cell>
          <cell r="D333" t="str">
            <v>Akkrum</v>
          </cell>
          <cell r="E333">
            <v>1</v>
          </cell>
          <cell r="G333" t="str">
            <v>Special</v>
          </cell>
          <cell r="H333" t="str">
            <v>Rad</v>
          </cell>
          <cell r="I333">
            <v>1</v>
          </cell>
        </row>
        <row r="334">
          <cell r="A334" t="str">
            <v>1998-042</v>
          </cell>
          <cell r="B334" t="str">
            <v>Barmentloo</v>
          </cell>
          <cell r="C334" t="str">
            <v>Reehorst ter</v>
          </cell>
          <cell r="D334" t="str">
            <v>Nederhorstenberg</v>
          </cell>
          <cell r="E334">
            <v>2</v>
          </cell>
          <cell r="G334" t="str">
            <v>Beta+Gamma</v>
          </cell>
          <cell r="H334" t="str">
            <v>Lucht</v>
          </cell>
          <cell r="I334">
            <v>1</v>
          </cell>
          <cell r="Q334">
            <v>41</v>
          </cell>
          <cell r="AK334">
            <v>75</v>
          </cell>
          <cell r="AL334">
            <v>6950</v>
          </cell>
        </row>
        <row r="335">
          <cell r="A335" t="str">
            <v>1998-043</v>
          </cell>
          <cell r="B335" t="str">
            <v>Nieuwhof</v>
          </cell>
          <cell r="C335" t="str">
            <v>Reehorst ter</v>
          </cell>
          <cell r="D335" t="str">
            <v>Tullen 'tWaal</v>
          </cell>
          <cell r="E335">
            <v>1</v>
          </cell>
          <cell r="G335" t="str">
            <v>Gamma</v>
          </cell>
          <cell r="H335" t="str">
            <v>Lucht</v>
          </cell>
          <cell r="I335">
            <v>1</v>
          </cell>
        </row>
        <row r="336">
          <cell r="A336" t="str">
            <v>1998-044</v>
          </cell>
          <cell r="B336" t="str">
            <v>Berends</v>
          </cell>
          <cell r="C336" t="str">
            <v>Broek vd</v>
          </cell>
          <cell r="D336" t="str">
            <v>Lienden</v>
          </cell>
          <cell r="E336">
            <v>1</v>
          </cell>
          <cell r="G336" t="str">
            <v>Gamma </v>
          </cell>
          <cell r="H336" t="str">
            <v>Lucht</v>
          </cell>
          <cell r="I336">
            <v>1</v>
          </cell>
          <cell r="Q336">
            <v>45</v>
          </cell>
          <cell r="AK336">
            <v>35.5</v>
          </cell>
          <cell r="AL336">
            <v>3245</v>
          </cell>
        </row>
        <row r="337">
          <cell r="A337" t="str">
            <v>1998-045</v>
          </cell>
          <cell r="B337" t="str">
            <v>2/1-kap</v>
          </cell>
          <cell r="C337" t="str">
            <v>Bootsma </v>
          </cell>
          <cell r="D337" t="str">
            <v>Gaast</v>
          </cell>
          <cell r="E337">
            <v>2</v>
          </cell>
          <cell r="G337" t="str">
            <v>2/1-kap</v>
          </cell>
          <cell r="H337" t="str">
            <v>Rad</v>
          </cell>
          <cell r="I337">
            <v>1</v>
          </cell>
        </row>
        <row r="338">
          <cell r="A338" t="str">
            <v>1998-046</v>
          </cell>
          <cell r="B338" t="str">
            <v>Hoogeweg</v>
          </cell>
          <cell r="C338" t="str">
            <v>Houtman</v>
          </cell>
          <cell r="D338" t="str">
            <v>Marknesse</v>
          </cell>
          <cell r="E338">
            <v>1</v>
          </cell>
          <cell r="G338" t="str">
            <v>Pegasus</v>
          </cell>
          <cell r="H338" t="str">
            <v>Lucht</v>
          </cell>
          <cell r="I338">
            <v>1</v>
          </cell>
        </row>
        <row r="339">
          <cell r="A339" t="str">
            <v>1998-047</v>
          </cell>
          <cell r="B339" t="str">
            <v>Tieman</v>
          </cell>
          <cell r="C339" t="str">
            <v>Waalboer</v>
          </cell>
          <cell r="D339" t="str">
            <v>Hellevoetsluis</v>
          </cell>
          <cell r="E339">
            <v>1</v>
          </cell>
          <cell r="G339" t="str">
            <v>Special</v>
          </cell>
          <cell r="H339" t="str">
            <v>Lucht</v>
          </cell>
          <cell r="I339">
            <v>1</v>
          </cell>
        </row>
        <row r="340">
          <cell r="A340" t="str">
            <v>1998-048</v>
          </cell>
          <cell r="B340" t="str">
            <v>Veba D</v>
          </cell>
          <cell r="C340" t="str">
            <v>Klüverhang</v>
          </cell>
          <cell r="D340" t="str">
            <v>Essen</v>
          </cell>
          <cell r="E340">
            <v>20</v>
          </cell>
          <cell r="G340" t="str">
            <v>Klüverhang</v>
          </cell>
          <cell r="H340" t="str">
            <v>Duits</v>
          </cell>
          <cell r="I340">
            <v>1</v>
          </cell>
        </row>
        <row r="341">
          <cell r="A341" t="str">
            <v>1998-049</v>
          </cell>
          <cell r="B341" t="str">
            <v>Berg vd</v>
          </cell>
          <cell r="C341" t="str">
            <v>Houtman</v>
          </cell>
          <cell r="D341" t="str">
            <v>Marknesse</v>
          </cell>
          <cell r="E341">
            <v>1</v>
          </cell>
          <cell r="G341" t="str">
            <v>Gamma</v>
          </cell>
          <cell r="H341" t="str">
            <v>Rad</v>
          </cell>
          <cell r="I341">
            <v>1</v>
          </cell>
        </row>
        <row r="342">
          <cell r="A342" t="str">
            <v>1998-050</v>
          </cell>
          <cell r="B342" t="str">
            <v>Veba D</v>
          </cell>
          <cell r="C342" t="str">
            <v>Saaner Kuppe BA.4</v>
          </cell>
          <cell r="D342" t="str">
            <v>Mülheim</v>
          </cell>
          <cell r="E342">
            <v>8</v>
          </cell>
          <cell r="G342" t="str">
            <v>Saaner Kuppe BA.4</v>
          </cell>
          <cell r="H342" t="str">
            <v>Duits</v>
          </cell>
          <cell r="I342">
            <v>1</v>
          </cell>
        </row>
        <row r="343">
          <cell r="A343" t="str">
            <v>1998-051</v>
          </cell>
          <cell r="B343" t="str">
            <v>East Star</v>
          </cell>
          <cell r="C343" t="str">
            <v>Krijger</v>
          </cell>
          <cell r="D343" t="str">
            <v>Tholen</v>
          </cell>
          <cell r="E343">
            <v>1</v>
          </cell>
          <cell r="G343" t="str">
            <v>Proteus</v>
          </cell>
          <cell r="H343" t="str">
            <v>Rad</v>
          </cell>
          <cell r="I343">
            <v>1</v>
          </cell>
        </row>
        <row r="344">
          <cell r="A344" t="str">
            <v>1998-052</v>
          </cell>
          <cell r="B344" t="str">
            <v>Agricola</v>
          </cell>
          <cell r="C344" t="str">
            <v>Bootsma </v>
          </cell>
          <cell r="D344" t="str">
            <v>Roodhuis</v>
          </cell>
          <cell r="E344">
            <v>1</v>
          </cell>
          <cell r="G344" t="str">
            <v>Special</v>
          </cell>
          <cell r="H344" t="str">
            <v>Lucht</v>
          </cell>
          <cell r="I344">
            <v>1</v>
          </cell>
        </row>
        <row r="345">
          <cell r="A345" t="str">
            <v>1998-053</v>
          </cell>
          <cell r="B345" t="str">
            <v>Smits</v>
          </cell>
          <cell r="C345" t="str">
            <v>Clabbers</v>
          </cell>
          <cell r="D345" t="str">
            <v>Grubbenvorst</v>
          </cell>
          <cell r="E345">
            <v>1</v>
          </cell>
          <cell r="G345" t="str">
            <v>Gamma </v>
          </cell>
          <cell r="H345" t="str">
            <v>Lucht</v>
          </cell>
          <cell r="I345">
            <v>1</v>
          </cell>
        </row>
        <row r="346">
          <cell r="A346" t="str">
            <v>1998-054</v>
          </cell>
          <cell r="B346" t="str">
            <v>Kersten</v>
          </cell>
          <cell r="C346" t="str">
            <v>Broek vd</v>
          </cell>
          <cell r="D346" t="str">
            <v>Wychen</v>
          </cell>
          <cell r="E346">
            <v>1</v>
          </cell>
          <cell r="G346" t="str">
            <v>Gamma </v>
          </cell>
          <cell r="H346" t="str">
            <v>Lucht</v>
          </cell>
          <cell r="I346">
            <v>1</v>
          </cell>
        </row>
        <row r="347">
          <cell r="A347" t="str">
            <v>1998-055</v>
          </cell>
          <cell r="B347" t="str">
            <v>Veba D</v>
          </cell>
          <cell r="C347" t="str">
            <v>2.BA 1.Teil</v>
          </cell>
          <cell r="D347" t="str">
            <v>Ludwigshafen </v>
          </cell>
          <cell r="E347">
            <v>12</v>
          </cell>
          <cell r="G347" t="str">
            <v>2.BA 1.Teil</v>
          </cell>
          <cell r="H347" t="str">
            <v>Duits</v>
          </cell>
          <cell r="I347">
            <v>1</v>
          </cell>
        </row>
        <row r="348">
          <cell r="A348" t="str">
            <v>1998-056</v>
          </cell>
          <cell r="B348" t="str">
            <v>Hofmans</v>
          </cell>
          <cell r="C348" t="str">
            <v>Broek vd</v>
          </cell>
          <cell r="D348" t="str">
            <v>Ottersum</v>
          </cell>
          <cell r="E348">
            <v>1</v>
          </cell>
          <cell r="G348" t="str">
            <v>T-woning</v>
          </cell>
          <cell r="H348" t="str">
            <v>Lucht</v>
          </cell>
          <cell r="I348">
            <v>1</v>
          </cell>
        </row>
        <row r="349">
          <cell r="A349" t="str">
            <v>1998-057</v>
          </cell>
          <cell r="B349" t="str">
            <v>Kostelijk</v>
          </cell>
          <cell r="C349" t="str">
            <v>Houtman</v>
          </cell>
          <cell r="D349" t="str">
            <v>Emmeloord</v>
          </cell>
          <cell r="E349">
            <v>1</v>
          </cell>
          <cell r="G349" t="str">
            <v>Special</v>
          </cell>
          <cell r="H349" t="str">
            <v>Rad</v>
          </cell>
          <cell r="I349">
            <v>1</v>
          </cell>
        </row>
        <row r="350">
          <cell r="A350" t="str">
            <v>1998-058</v>
          </cell>
          <cell r="B350" t="str">
            <v>Bruijn de</v>
          </cell>
          <cell r="C350" t="str">
            <v>Houtman</v>
          </cell>
          <cell r="D350" t="str">
            <v>Marknesse</v>
          </cell>
          <cell r="E350">
            <v>1</v>
          </cell>
          <cell r="G350" t="str">
            <v>T-woning </v>
          </cell>
          <cell r="H350" t="str">
            <v>Lucht</v>
          </cell>
          <cell r="I350">
            <v>1</v>
          </cell>
        </row>
        <row r="351">
          <cell r="A351" t="str">
            <v>1998-059</v>
          </cell>
          <cell r="B351" t="str">
            <v>Horst vd</v>
          </cell>
          <cell r="C351" t="str">
            <v>Reehorst ter</v>
          </cell>
          <cell r="D351" t="str">
            <v>Almere-stad</v>
          </cell>
          <cell r="E351">
            <v>1</v>
          </cell>
          <cell r="G351" t="str">
            <v>Special</v>
          </cell>
          <cell r="H351" t="str">
            <v>Rad</v>
          </cell>
          <cell r="I351">
            <v>1</v>
          </cell>
        </row>
        <row r="352">
          <cell r="A352" t="str">
            <v>1998-060</v>
          </cell>
          <cell r="B352" t="str">
            <v>Krielen vd</v>
          </cell>
          <cell r="C352" t="str">
            <v>Broek vd</v>
          </cell>
          <cell r="D352" t="str">
            <v>Wageningen</v>
          </cell>
          <cell r="E352">
            <v>1</v>
          </cell>
          <cell r="G352" t="str">
            <v>Special</v>
          </cell>
          <cell r="H352" t="str">
            <v>Rad</v>
          </cell>
          <cell r="I352">
            <v>1</v>
          </cell>
        </row>
        <row r="353">
          <cell r="A353" t="str">
            <v>1998-061</v>
          </cell>
          <cell r="B353" t="str">
            <v>Veba D</v>
          </cell>
          <cell r="C353" t="str">
            <v>Prinz Regentstr.</v>
          </cell>
          <cell r="D353" t="str">
            <v>Bochum</v>
          </cell>
          <cell r="E353">
            <v>14</v>
          </cell>
          <cell r="G353" t="str">
            <v>Prinz Regentstr.</v>
          </cell>
          <cell r="H353" t="str">
            <v>Duits</v>
          </cell>
          <cell r="I353">
            <v>1</v>
          </cell>
        </row>
        <row r="354">
          <cell r="A354" t="str">
            <v>1998-062</v>
          </cell>
          <cell r="B354" t="str">
            <v>Huizen</v>
          </cell>
          <cell r="C354" t="str">
            <v>Koeleman</v>
          </cell>
          <cell r="D354" t="str">
            <v>Gouda</v>
          </cell>
          <cell r="E354">
            <v>1</v>
          </cell>
          <cell r="G354" t="str">
            <v>Special</v>
          </cell>
          <cell r="H354" t="str">
            <v>Rad</v>
          </cell>
          <cell r="I354">
            <v>1</v>
          </cell>
        </row>
        <row r="355">
          <cell r="A355" t="str">
            <v>1998-063</v>
          </cell>
          <cell r="B355" t="str">
            <v>Puik</v>
          </cell>
          <cell r="C355" t="str">
            <v>Reehorst ter</v>
          </cell>
          <cell r="D355" t="str">
            <v>Houten</v>
          </cell>
          <cell r="E355">
            <v>1</v>
          </cell>
          <cell r="G355" t="str">
            <v>Omega</v>
          </cell>
          <cell r="H355" t="str">
            <v>Lucht</v>
          </cell>
          <cell r="I355">
            <v>1</v>
          </cell>
        </row>
        <row r="356">
          <cell r="A356" t="str">
            <v>1998-064</v>
          </cell>
          <cell r="B356" t="str">
            <v>Stijn van</v>
          </cell>
          <cell r="C356" t="str">
            <v>Koeleman</v>
          </cell>
          <cell r="D356" t="str">
            <v>Nieuwkoop</v>
          </cell>
          <cell r="E356">
            <v>1</v>
          </cell>
          <cell r="G356" t="str">
            <v>T-woning</v>
          </cell>
          <cell r="H356" t="str">
            <v>Lucht</v>
          </cell>
          <cell r="I356">
            <v>1</v>
          </cell>
        </row>
        <row r="357">
          <cell r="A357" t="str">
            <v>1998-065</v>
          </cell>
          <cell r="B357" t="str">
            <v>Veba D</v>
          </cell>
          <cell r="C357" t="str">
            <v>Tauentzienstr.</v>
          </cell>
          <cell r="D357" t="str">
            <v>Dortmund</v>
          </cell>
          <cell r="E357">
            <v>2</v>
          </cell>
          <cell r="G357" t="str">
            <v>Tauentzienstr.</v>
          </cell>
          <cell r="H357" t="str">
            <v>Duits</v>
          </cell>
          <cell r="I357">
            <v>1</v>
          </cell>
        </row>
        <row r="358">
          <cell r="A358" t="str">
            <v>1998-066</v>
          </cell>
          <cell r="B358" t="str">
            <v>Veba D</v>
          </cell>
          <cell r="C358" t="str">
            <v>Hedwigstr 7.BA 1.Teil</v>
          </cell>
          <cell r="D358" t="str">
            <v>Castrop-Rauxel</v>
          </cell>
          <cell r="E358">
            <v>9</v>
          </cell>
          <cell r="G358" t="str">
            <v>Hedwigstr 7.BA 1.Teil</v>
          </cell>
          <cell r="H358" t="str">
            <v>Duits</v>
          </cell>
          <cell r="I358">
            <v>1</v>
          </cell>
        </row>
        <row r="359">
          <cell r="A359" t="str">
            <v>1998-067</v>
          </cell>
          <cell r="B359" t="str">
            <v>Veba D</v>
          </cell>
          <cell r="C359" t="str">
            <v>Karl-Auguststr. 7.BA.2.Teil</v>
          </cell>
          <cell r="D359" t="str">
            <v>Castrop-Rauxel</v>
          </cell>
          <cell r="E359">
            <v>9</v>
          </cell>
          <cell r="G359" t="str">
            <v>Karl-Auguststr. 7.BA.2.Teil</v>
          </cell>
          <cell r="H359" t="str">
            <v>Duits</v>
          </cell>
          <cell r="I359">
            <v>1</v>
          </cell>
        </row>
        <row r="360">
          <cell r="A360" t="str">
            <v>1998-068</v>
          </cell>
          <cell r="B360" t="str">
            <v>Veba D</v>
          </cell>
          <cell r="C360" t="str">
            <v>Marienstr. 6.BA</v>
          </cell>
          <cell r="D360" t="str">
            <v>Castrop-Rauxel</v>
          </cell>
          <cell r="E360">
            <v>6</v>
          </cell>
          <cell r="G360" t="str">
            <v>Marienstr. 6.BA</v>
          </cell>
          <cell r="H360" t="str">
            <v>Duits</v>
          </cell>
          <cell r="I360">
            <v>1</v>
          </cell>
        </row>
        <row r="361">
          <cell r="A361" t="str">
            <v>1998-069</v>
          </cell>
          <cell r="B361" t="str">
            <v>Veba D</v>
          </cell>
          <cell r="C361" t="str">
            <v>Hedwigstr 8.BA 1.Teil</v>
          </cell>
          <cell r="D361" t="str">
            <v>Castrop-Rauxel</v>
          </cell>
          <cell r="E361">
            <v>5</v>
          </cell>
          <cell r="G361" t="str">
            <v>Hedwigstr 8.BA 1.Teil</v>
          </cell>
          <cell r="H361" t="str">
            <v>Duits</v>
          </cell>
          <cell r="I361">
            <v>1</v>
          </cell>
        </row>
        <row r="362">
          <cell r="A362" t="str">
            <v>1998-070</v>
          </cell>
          <cell r="B362" t="str">
            <v>Veba D</v>
          </cell>
          <cell r="C362" t="str">
            <v>Großbeerenstr.</v>
          </cell>
          <cell r="D362" t="str">
            <v>Dortmund</v>
          </cell>
          <cell r="E362">
            <v>4</v>
          </cell>
          <cell r="G362" t="str">
            <v>Großbeerenstr.</v>
          </cell>
          <cell r="H362" t="str">
            <v>Duits</v>
          </cell>
          <cell r="I362">
            <v>1</v>
          </cell>
        </row>
        <row r="363">
          <cell r="A363" t="str">
            <v>1998-071</v>
          </cell>
          <cell r="B363" t="str">
            <v>Veba D</v>
          </cell>
          <cell r="C363" t="str">
            <v>Saaner Kuppe BA.3</v>
          </cell>
          <cell r="D363" t="str">
            <v>Mülheim</v>
          </cell>
          <cell r="E363">
            <v>6</v>
          </cell>
          <cell r="G363" t="str">
            <v>Saaner Kuppe BA.3</v>
          </cell>
          <cell r="H363" t="str">
            <v>Duits</v>
          </cell>
          <cell r="I363">
            <v>1</v>
          </cell>
        </row>
        <row r="364">
          <cell r="A364" t="str">
            <v>1998-072</v>
          </cell>
          <cell r="B364" t="str">
            <v>Jong de</v>
          </cell>
          <cell r="C364" t="str">
            <v>Straat</v>
          </cell>
          <cell r="D364" t="str">
            <v>Kantens</v>
          </cell>
          <cell r="E364">
            <v>1</v>
          </cell>
          <cell r="G364" t="str">
            <v>Norm</v>
          </cell>
          <cell r="H364" t="str">
            <v>Rad</v>
          </cell>
          <cell r="I364">
            <v>1</v>
          </cell>
        </row>
        <row r="365">
          <cell r="A365" t="str">
            <v>1998-073</v>
          </cell>
          <cell r="B365" t="str">
            <v>Veba D</v>
          </cell>
          <cell r="C365" t="str">
            <v>Am Josephschacht</v>
          </cell>
          <cell r="D365" t="str">
            <v>Bochum</v>
          </cell>
          <cell r="E365">
            <v>31</v>
          </cell>
          <cell r="G365" t="str">
            <v>Am Josephschacht</v>
          </cell>
          <cell r="H365" t="str">
            <v>Duits</v>
          </cell>
          <cell r="I365">
            <v>1</v>
          </cell>
        </row>
        <row r="366">
          <cell r="A366" t="str">
            <v>1998-074</v>
          </cell>
          <cell r="B366" t="str">
            <v>Kamernik</v>
          </cell>
          <cell r="C366" t="str">
            <v>Breugem</v>
          </cell>
          <cell r="D366" t="str">
            <v>Kuyf</v>
          </cell>
          <cell r="E366">
            <v>0</v>
          </cell>
          <cell r="G366" t="str">
            <v>Special</v>
          </cell>
          <cell r="H366" t="str">
            <v>N.n.b.</v>
          </cell>
          <cell r="I366">
            <v>1</v>
          </cell>
        </row>
        <row r="367">
          <cell r="A367" t="str">
            <v>1998-075</v>
          </cell>
          <cell r="B367" t="str">
            <v>Leegte</v>
          </cell>
          <cell r="C367" t="str">
            <v>Straat</v>
          </cell>
          <cell r="D367" t="str">
            <v>Uithuizermeeden</v>
          </cell>
          <cell r="E367">
            <v>1</v>
          </cell>
          <cell r="G367" t="str">
            <v>Special</v>
          </cell>
          <cell r="H367" t="str">
            <v>Rad</v>
          </cell>
          <cell r="I367">
            <v>1</v>
          </cell>
        </row>
        <row r="368">
          <cell r="A368" t="str">
            <v>1998-076</v>
          </cell>
          <cell r="B368" t="str">
            <v>Oostenhof</v>
          </cell>
          <cell r="C368" t="str">
            <v>Reehorst ter</v>
          </cell>
          <cell r="D368" t="str">
            <v>Houten</v>
          </cell>
          <cell r="E368">
            <v>1</v>
          </cell>
          <cell r="G368" t="str">
            <v>Alpha</v>
          </cell>
          <cell r="H368" t="str">
            <v>Lucht</v>
          </cell>
          <cell r="I368">
            <v>1</v>
          </cell>
          <cell r="AK368">
            <v>11</v>
          </cell>
          <cell r="AL368">
            <v>1210</v>
          </cell>
        </row>
        <row r="369">
          <cell r="A369" t="str">
            <v>1998-077</v>
          </cell>
          <cell r="B369" t="str">
            <v>Veba D</v>
          </cell>
          <cell r="C369" t="str">
            <v>Saaner Kuppe BA.1</v>
          </cell>
          <cell r="D369" t="str">
            <v>Mülheim</v>
          </cell>
          <cell r="E369">
            <v>6</v>
          </cell>
          <cell r="G369" t="str">
            <v>Saaner Kuppe BA.1</v>
          </cell>
          <cell r="H369" t="str">
            <v>Duits</v>
          </cell>
          <cell r="I369">
            <v>1</v>
          </cell>
        </row>
        <row r="370">
          <cell r="A370" t="str">
            <v>1998-078</v>
          </cell>
          <cell r="B370" t="str">
            <v>Steenhuis</v>
          </cell>
          <cell r="C370" t="str">
            <v>Straat</v>
          </cell>
          <cell r="D370" t="str">
            <v>Wollersum</v>
          </cell>
          <cell r="E370">
            <v>1</v>
          </cell>
          <cell r="G370" t="str">
            <v>Norm</v>
          </cell>
          <cell r="H370" t="str">
            <v>Rad</v>
          </cell>
          <cell r="I370">
            <v>1</v>
          </cell>
        </row>
        <row r="371">
          <cell r="A371" t="str">
            <v>1998-079</v>
          </cell>
          <cell r="B371" t="str">
            <v>Veba D</v>
          </cell>
          <cell r="C371" t="str">
            <v>Ost Preußenstr.</v>
          </cell>
          <cell r="D371" t="str">
            <v>Gelsenkirchen</v>
          </cell>
          <cell r="E371">
            <v>12</v>
          </cell>
          <cell r="G371" t="str">
            <v>Ost Preußenstr.</v>
          </cell>
          <cell r="H371" t="str">
            <v>Duits</v>
          </cell>
          <cell r="I371">
            <v>1</v>
          </cell>
        </row>
        <row r="372">
          <cell r="A372" t="str">
            <v>1998-080</v>
          </cell>
          <cell r="B372" t="str">
            <v>Veba D</v>
          </cell>
          <cell r="C372" t="str">
            <v>Tauernallee</v>
          </cell>
          <cell r="D372" t="str">
            <v>Berlijn</v>
          </cell>
          <cell r="E372">
            <v>52</v>
          </cell>
          <cell r="G372" t="str">
            <v>Tauernallee</v>
          </cell>
          <cell r="H372" t="str">
            <v>Duits</v>
          </cell>
          <cell r="I372">
            <v>1</v>
          </cell>
        </row>
        <row r="373">
          <cell r="A373" t="str">
            <v>1998-081</v>
          </cell>
          <cell r="B373" t="str">
            <v>Hoogervorst</v>
          </cell>
          <cell r="C373" t="str">
            <v>Koeleman</v>
          </cell>
          <cell r="D373" t="str">
            <v>Ter Aar</v>
          </cell>
          <cell r="E373">
            <v>1</v>
          </cell>
          <cell r="G373" t="str">
            <v>T-woning</v>
          </cell>
          <cell r="H373" t="str">
            <v>Lucht</v>
          </cell>
          <cell r="I373">
            <v>1</v>
          </cell>
        </row>
        <row r="374">
          <cell r="A374" t="str">
            <v>1998-082</v>
          </cell>
          <cell r="B374" t="str">
            <v>Linden vd</v>
          </cell>
          <cell r="C374" t="str">
            <v>Schellekens</v>
          </cell>
          <cell r="D374" t="str">
            <v>Schijndel</v>
          </cell>
          <cell r="E374">
            <v>1</v>
          </cell>
          <cell r="G374" t="str">
            <v>Omega</v>
          </cell>
          <cell r="H374" t="str">
            <v>Rad</v>
          </cell>
          <cell r="I374">
            <v>1</v>
          </cell>
        </row>
        <row r="375">
          <cell r="A375" t="str">
            <v>1998-083</v>
          </cell>
          <cell r="B375" t="str">
            <v>Veba D</v>
          </cell>
          <cell r="C375" t="str">
            <v>Aegidistr</v>
          </cell>
          <cell r="D375" t="str">
            <v>Bottrop</v>
          </cell>
          <cell r="E375">
            <v>4</v>
          </cell>
          <cell r="G375" t="str">
            <v>Aegidistr</v>
          </cell>
          <cell r="H375" t="str">
            <v>Duits</v>
          </cell>
          <cell r="I375">
            <v>1</v>
          </cell>
        </row>
        <row r="376">
          <cell r="A376" t="str">
            <v>1998-084</v>
          </cell>
          <cell r="B376" t="str">
            <v>Veba D</v>
          </cell>
          <cell r="C376" t="str">
            <v>Arminenstr.</v>
          </cell>
          <cell r="D376" t="str">
            <v>Castrop-Rauxel</v>
          </cell>
          <cell r="E376">
            <v>9</v>
          </cell>
          <cell r="G376" t="str">
            <v>Arminenstr.</v>
          </cell>
          <cell r="H376" t="str">
            <v>Duits</v>
          </cell>
          <cell r="I376">
            <v>1</v>
          </cell>
        </row>
        <row r="377">
          <cell r="A377" t="str">
            <v>1998-085</v>
          </cell>
          <cell r="B377" t="str">
            <v>Brands</v>
          </cell>
          <cell r="C377" t="str">
            <v>Ess van</v>
          </cell>
          <cell r="D377" t="str">
            <v>Klazinaveen</v>
          </cell>
          <cell r="E377">
            <v>7</v>
          </cell>
          <cell r="G377" t="str">
            <v>Norm</v>
          </cell>
          <cell r="H377" t="str">
            <v>Rad</v>
          </cell>
          <cell r="I377">
            <v>1</v>
          </cell>
        </row>
        <row r="378">
          <cell r="A378" t="str">
            <v>1998-086</v>
          </cell>
          <cell r="B378" t="str">
            <v>Naylor</v>
          </cell>
          <cell r="C378" t="str">
            <v>Koeleman</v>
          </cell>
          <cell r="D378" t="str">
            <v>Valkenburg ZH</v>
          </cell>
          <cell r="E378">
            <v>0</v>
          </cell>
          <cell r="G378" t="str">
            <v>Special</v>
          </cell>
          <cell r="H378" t="str">
            <v>N.n.b.</v>
          </cell>
          <cell r="I378">
            <v>1</v>
          </cell>
        </row>
        <row r="379">
          <cell r="A379" t="str">
            <v>1998-087</v>
          </cell>
          <cell r="B379" t="str">
            <v>Veba D</v>
          </cell>
          <cell r="C379" t="str">
            <v>Everstalstr 2.BA</v>
          </cell>
          <cell r="D379" t="str">
            <v>Bochum</v>
          </cell>
          <cell r="E379">
            <v>23</v>
          </cell>
          <cell r="G379" t="str">
            <v>Everstalstr 2.BA</v>
          </cell>
          <cell r="H379" t="str">
            <v>Duits</v>
          </cell>
          <cell r="I379">
            <v>1</v>
          </cell>
        </row>
        <row r="380">
          <cell r="A380" t="str">
            <v>1998-088</v>
          </cell>
          <cell r="B380" t="str">
            <v>Oudega</v>
          </cell>
          <cell r="C380" t="str">
            <v>Leenstra</v>
          </cell>
          <cell r="D380" t="str">
            <v>Oudega</v>
          </cell>
          <cell r="E380">
            <v>1</v>
          </cell>
          <cell r="G380" t="str">
            <v>Norm </v>
          </cell>
          <cell r="H380" t="str">
            <v>Rad</v>
          </cell>
          <cell r="I380">
            <v>1</v>
          </cell>
        </row>
        <row r="381">
          <cell r="A381" t="str">
            <v>1998-089</v>
          </cell>
          <cell r="B381" t="str">
            <v>Fundter</v>
          </cell>
          <cell r="C381" t="str">
            <v>Koeleman</v>
          </cell>
          <cell r="D381" t="str">
            <v>Gouda</v>
          </cell>
          <cell r="E381">
            <v>1</v>
          </cell>
          <cell r="G381" t="str">
            <v>Hoogbouw</v>
          </cell>
          <cell r="H381" t="str">
            <v>Rad</v>
          </cell>
          <cell r="I381">
            <v>1</v>
          </cell>
        </row>
        <row r="382">
          <cell r="A382" t="str">
            <v>1998-090</v>
          </cell>
          <cell r="B382" t="str">
            <v>Kampen van</v>
          </cell>
          <cell r="C382" t="str">
            <v>Koeleman</v>
          </cell>
          <cell r="D382" t="str">
            <v>Gouda</v>
          </cell>
          <cell r="E382">
            <v>1</v>
          </cell>
          <cell r="G382" t="str">
            <v>Hoogbouw</v>
          </cell>
          <cell r="H382" t="str">
            <v>Rad</v>
          </cell>
          <cell r="I382">
            <v>1</v>
          </cell>
        </row>
        <row r="383">
          <cell r="A383" t="str">
            <v>1998-091</v>
          </cell>
          <cell r="B383" t="str">
            <v>Pennings</v>
          </cell>
          <cell r="C383" t="str">
            <v>Koeleman</v>
          </cell>
          <cell r="D383" t="str">
            <v>Aarlanderveen</v>
          </cell>
          <cell r="E383">
            <v>1</v>
          </cell>
          <cell r="G383" t="str">
            <v>Hoogbouw</v>
          </cell>
          <cell r="H383" t="str">
            <v>N.n.b.</v>
          </cell>
          <cell r="I383">
            <v>1</v>
          </cell>
          <cell r="AK383">
            <v>31</v>
          </cell>
          <cell r="AL383">
            <v>2830</v>
          </cell>
        </row>
        <row r="384">
          <cell r="A384" t="str">
            <v>1998-092</v>
          </cell>
          <cell r="B384" t="str">
            <v>Quaadgras</v>
          </cell>
          <cell r="C384" t="str">
            <v>Reehorst ter</v>
          </cell>
          <cell r="D384" t="str">
            <v>Wijk bij Duurstede</v>
          </cell>
          <cell r="E384">
            <v>1</v>
          </cell>
          <cell r="G384" t="str">
            <v>Amphion </v>
          </cell>
          <cell r="H384" t="str">
            <v>Lucht</v>
          </cell>
          <cell r="I384">
            <v>1</v>
          </cell>
        </row>
        <row r="385">
          <cell r="A385" t="str">
            <v>1998-093</v>
          </cell>
          <cell r="B385" t="str">
            <v>Kuipers</v>
          </cell>
          <cell r="C385" t="str">
            <v>Sluis/Haan </v>
          </cell>
          <cell r="D385" t="str">
            <v>Bakkeveen</v>
          </cell>
          <cell r="E385">
            <v>1</v>
          </cell>
          <cell r="G385" t="str">
            <v>Beta </v>
          </cell>
          <cell r="H385" t="str">
            <v>Rad</v>
          </cell>
          <cell r="I385">
            <v>1</v>
          </cell>
        </row>
        <row r="386">
          <cell r="A386" t="str">
            <v>1998-094</v>
          </cell>
          <cell r="B386" t="str">
            <v>Kerstens</v>
          </cell>
          <cell r="C386" t="str">
            <v>Broek vd</v>
          </cell>
          <cell r="D386" t="str">
            <v>Nijmegen</v>
          </cell>
          <cell r="E386">
            <v>1</v>
          </cell>
          <cell r="G386" t="str">
            <v>Special</v>
          </cell>
          <cell r="H386" t="str">
            <v>N.n.b.</v>
          </cell>
          <cell r="I386">
            <v>1</v>
          </cell>
        </row>
        <row r="387">
          <cell r="A387" t="str">
            <v>1998-095</v>
          </cell>
          <cell r="B387" t="str">
            <v>Broek</v>
          </cell>
          <cell r="C387" t="str">
            <v>Roggeband</v>
          </cell>
          <cell r="D387" t="str">
            <v>Zierikzee</v>
          </cell>
          <cell r="E387">
            <v>1</v>
          </cell>
          <cell r="G387" t="str">
            <v>Special</v>
          </cell>
          <cell r="H387" t="str">
            <v>Lucht</v>
          </cell>
          <cell r="I387">
            <v>1</v>
          </cell>
        </row>
        <row r="388">
          <cell r="A388" t="str">
            <v>1998-096</v>
          </cell>
          <cell r="B388" t="str">
            <v>Kruik-Tink</v>
          </cell>
          <cell r="C388" t="str">
            <v>Waalboer</v>
          </cell>
          <cell r="D388" t="str">
            <v>Tinte</v>
          </cell>
          <cell r="E388">
            <v>1</v>
          </cell>
          <cell r="G388" t="str">
            <v>Beta </v>
          </cell>
          <cell r="H388" t="str">
            <v>Lucht</v>
          </cell>
          <cell r="I388">
            <v>1</v>
          </cell>
        </row>
        <row r="389">
          <cell r="A389" t="str">
            <v>1998-097</v>
          </cell>
          <cell r="B389" t="str">
            <v>Vreugdenhil</v>
          </cell>
          <cell r="C389" t="str">
            <v>Houtman</v>
          </cell>
          <cell r="D389" t="str">
            <v>Luttelgeest</v>
          </cell>
          <cell r="E389">
            <v>1</v>
          </cell>
          <cell r="G389" t="str">
            <v>Special</v>
          </cell>
          <cell r="H389" t="str">
            <v>N.n.b.</v>
          </cell>
          <cell r="I389">
            <v>1</v>
          </cell>
        </row>
        <row r="390">
          <cell r="A390" t="str">
            <v>1998-098</v>
          </cell>
          <cell r="B390" t="str">
            <v>Veba D</v>
          </cell>
          <cell r="C390" t="str">
            <v>Bruchstr.1.BA</v>
          </cell>
          <cell r="D390" t="str">
            <v>Schwerte</v>
          </cell>
          <cell r="E390">
            <v>6</v>
          </cell>
          <cell r="G390" t="str">
            <v>Bruchstr.1.BA</v>
          </cell>
          <cell r="H390" t="str">
            <v>Duits</v>
          </cell>
          <cell r="I390">
            <v>1</v>
          </cell>
        </row>
        <row r="391">
          <cell r="A391" t="str">
            <v>1998-099</v>
          </cell>
          <cell r="B391" t="str">
            <v>Douwsma</v>
          </cell>
          <cell r="C391" t="str">
            <v>Sluis/Haan </v>
          </cell>
          <cell r="D391" t="str">
            <v>Oosterwolde</v>
          </cell>
          <cell r="E391">
            <v>1</v>
          </cell>
          <cell r="G391" t="str">
            <v>Omega </v>
          </cell>
          <cell r="H391" t="str">
            <v>Lucht</v>
          </cell>
          <cell r="I391">
            <v>1</v>
          </cell>
        </row>
        <row r="392">
          <cell r="A392" t="str">
            <v>1998-100</v>
          </cell>
          <cell r="B392" t="str">
            <v>Liest/Tenge</v>
          </cell>
          <cell r="C392" t="str">
            <v>Sluis/Haan </v>
          </cell>
          <cell r="D392" t="str">
            <v>Nieuwehorne</v>
          </cell>
          <cell r="E392">
            <v>1</v>
          </cell>
          <cell r="G392" t="str">
            <v>Beta </v>
          </cell>
          <cell r="H392" t="str">
            <v>Rad</v>
          </cell>
          <cell r="I392">
            <v>1</v>
          </cell>
        </row>
        <row r="393">
          <cell r="A393" t="str">
            <v>1998-101</v>
          </cell>
          <cell r="B393" t="str">
            <v>Dijkstra</v>
          </cell>
          <cell r="C393" t="str">
            <v>Bootsma </v>
          </cell>
          <cell r="D393" t="str">
            <v>Sneek</v>
          </cell>
          <cell r="E393">
            <v>1</v>
          </cell>
          <cell r="G393" t="str">
            <v>Special</v>
          </cell>
          <cell r="H393" t="str">
            <v>Lucht</v>
          </cell>
          <cell r="I393">
            <v>1</v>
          </cell>
        </row>
        <row r="394">
          <cell r="A394" t="str">
            <v>1998-102</v>
          </cell>
          <cell r="B394" t="str">
            <v>Schuring</v>
          </cell>
          <cell r="C394" t="str">
            <v>Sluis/Haan </v>
          </cell>
          <cell r="D394" t="str">
            <v>Tijnje</v>
          </cell>
          <cell r="E394">
            <v>1</v>
          </cell>
          <cell r="G394" t="str">
            <v>Hoogbouw</v>
          </cell>
          <cell r="H394" t="str">
            <v>Rad</v>
          </cell>
          <cell r="I394">
            <v>1</v>
          </cell>
          <cell r="AK394">
            <v>8.5</v>
          </cell>
          <cell r="AL394">
            <v>805</v>
          </cell>
        </row>
        <row r="395">
          <cell r="A395" t="str">
            <v>1998-103</v>
          </cell>
          <cell r="B395" t="str">
            <v>Tieman</v>
          </cell>
          <cell r="C395" t="str">
            <v>Koeleman</v>
          </cell>
          <cell r="D395" t="str">
            <v>Gouda</v>
          </cell>
          <cell r="E395">
            <v>1</v>
          </cell>
          <cell r="G395" t="str">
            <v>Hoogbouw</v>
          </cell>
          <cell r="H395" t="str">
            <v>Rad</v>
          </cell>
          <cell r="I395">
            <v>1</v>
          </cell>
        </row>
        <row r="396">
          <cell r="A396" t="str">
            <v>1998-104</v>
          </cell>
          <cell r="B396" t="str">
            <v>Vijfhuizen</v>
          </cell>
          <cell r="C396" t="str">
            <v>Krijger</v>
          </cell>
          <cell r="D396" t="str">
            <v>Dirksland</v>
          </cell>
          <cell r="E396">
            <v>1</v>
          </cell>
          <cell r="G396" t="str">
            <v>Bromo</v>
          </cell>
          <cell r="H396" t="str">
            <v>Lucht</v>
          </cell>
          <cell r="I396">
            <v>1</v>
          </cell>
        </row>
        <row r="397">
          <cell r="A397" t="str">
            <v>1998-105</v>
          </cell>
          <cell r="B397" t="str">
            <v>Jong de</v>
          </cell>
          <cell r="C397" t="str">
            <v>Sluis/Haan </v>
          </cell>
          <cell r="D397" t="str">
            <v>Nieuwehorne</v>
          </cell>
          <cell r="E397">
            <v>1</v>
          </cell>
          <cell r="G397" t="str">
            <v>Omega </v>
          </cell>
          <cell r="H397" t="str">
            <v>Lucht</v>
          </cell>
          <cell r="I397">
            <v>1</v>
          </cell>
        </row>
        <row r="398">
          <cell r="A398" t="str">
            <v>1998-106</v>
          </cell>
          <cell r="B398" t="str">
            <v>Veba D</v>
          </cell>
          <cell r="C398" t="str">
            <v>Wethmar-Mark</v>
          </cell>
          <cell r="D398" t="str">
            <v>Lünen</v>
          </cell>
          <cell r="E398">
            <v>18</v>
          </cell>
          <cell r="G398" t="str">
            <v>Wethmar-Mark</v>
          </cell>
          <cell r="H398" t="str">
            <v>Duits</v>
          </cell>
          <cell r="I398">
            <v>1</v>
          </cell>
        </row>
        <row r="399">
          <cell r="A399" t="str">
            <v>1998-107</v>
          </cell>
          <cell r="B399" t="str">
            <v>Veba D</v>
          </cell>
          <cell r="C399" t="str">
            <v>Backumertal </v>
          </cell>
          <cell r="D399" t="str">
            <v>Herten</v>
          </cell>
          <cell r="E399">
            <v>9</v>
          </cell>
          <cell r="G399" t="str">
            <v>Backumertal </v>
          </cell>
          <cell r="H399" t="str">
            <v>Duits</v>
          </cell>
          <cell r="I399">
            <v>1</v>
          </cell>
        </row>
        <row r="400">
          <cell r="A400" t="str">
            <v>1998-108</v>
          </cell>
          <cell r="B400" t="str">
            <v>Berkelaar-Tomesen</v>
          </cell>
          <cell r="C400" t="str">
            <v>Broek vd</v>
          </cell>
          <cell r="D400" t="str">
            <v>Molenhoek</v>
          </cell>
          <cell r="E400">
            <v>1</v>
          </cell>
          <cell r="G400" t="str">
            <v>Hekla </v>
          </cell>
          <cell r="H400" t="str">
            <v>Lucht</v>
          </cell>
          <cell r="I400">
            <v>1</v>
          </cell>
        </row>
        <row r="401">
          <cell r="A401" t="str">
            <v>1998-109</v>
          </cell>
          <cell r="B401" t="str">
            <v>Hof</v>
          </cell>
          <cell r="C401" t="str">
            <v>Bosch vd</v>
          </cell>
          <cell r="D401" t="str">
            <v>Echtenerbrug</v>
          </cell>
          <cell r="E401">
            <v>1</v>
          </cell>
          <cell r="G401" t="str">
            <v>Beta </v>
          </cell>
          <cell r="H401" t="str">
            <v>N.n.b.</v>
          </cell>
          <cell r="I401">
            <v>1</v>
          </cell>
        </row>
        <row r="402">
          <cell r="A402" t="str">
            <v>1998-110</v>
          </cell>
          <cell r="B402" t="str">
            <v>Veba D</v>
          </cell>
          <cell r="C402" t="str">
            <v/>
          </cell>
          <cell r="D402" t="str">
            <v>Ludwigshafen</v>
          </cell>
          <cell r="E402">
            <v>6</v>
          </cell>
          <cell r="G402" t="str">
            <v/>
          </cell>
          <cell r="H402" t="str">
            <v>Duits</v>
          </cell>
          <cell r="I402">
            <v>1</v>
          </cell>
        </row>
        <row r="403">
          <cell r="A403" t="str">
            <v>1998-111</v>
          </cell>
          <cell r="B403" t="str">
            <v>Veba D</v>
          </cell>
          <cell r="C403" t="str">
            <v>Saaner Kuppe BA.5</v>
          </cell>
          <cell r="D403" t="str">
            <v>Mülheim</v>
          </cell>
          <cell r="E403">
            <v>4</v>
          </cell>
          <cell r="G403" t="str">
            <v>Saaner Kuppe BA.5</v>
          </cell>
          <cell r="H403" t="str">
            <v>Duits</v>
          </cell>
          <cell r="I403">
            <v>1</v>
          </cell>
        </row>
        <row r="404">
          <cell r="A404" t="str">
            <v>1998-112</v>
          </cell>
          <cell r="B404" t="str">
            <v>Dodenwei</v>
          </cell>
          <cell r="C404" t="str">
            <v>Bruco</v>
          </cell>
          <cell r="D404" t="str">
            <v>Raalte</v>
          </cell>
          <cell r="E404">
            <v>1</v>
          </cell>
          <cell r="H404" t="str">
            <v>Lucht</v>
          </cell>
          <cell r="I404">
            <v>1</v>
          </cell>
        </row>
        <row r="405">
          <cell r="A405" t="str">
            <v>1998-113</v>
          </cell>
          <cell r="B405" t="str">
            <v>Brandsma</v>
          </cell>
          <cell r="C405" t="str">
            <v>Bootsma </v>
          </cell>
          <cell r="D405" t="str">
            <v>Wolsum</v>
          </cell>
          <cell r="E405">
            <v>1</v>
          </cell>
          <cell r="G405" t="str">
            <v>Gamma</v>
          </cell>
          <cell r="H405" t="str">
            <v>Rad</v>
          </cell>
          <cell r="I405">
            <v>1</v>
          </cell>
        </row>
        <row r="406">
          <cell r="A406" t="str">
            <v>1998-114</v>
          </cell>
          <cell r="B406" t="str">
            <v>Amersfoort van</v>
          </cell>
          <cell r="C406" t="str">
            <v>Reehorst ter</v>
          </cell>
          <cell r="D406" t="str">
            <v>Breukelerveen</v>
          </cell>
          <cell r="E406">
            <v>1</v>
          </cell>
          <cell r="G406" t="str">
            <v>Special</v>
          </cell>
          <cell r="H406" t="str">
            <v>N.n.b.</v>
          </cell>
          <cell r="I406">
            <v>1</v>
          </cell>
          <cell r="Q406">
            <v>35</v>
          </cell>
          <cell r="AK406">
            <v>58.25</v>
          </cell>
          <cell r="AL406">
            <v>5457</v>
          </cell>
        </row>
        <row r="407">
          <cell r="A407" t="str">
            <v>1998-115</v>
          </cell>
          <cell r="B407" t="str">
            <v>Swart</v>
          </cell>
          <cell r="C407" t="str">
            <v>Tervoort</v>
          </cell>
          <cell r="D407" t="str">
            <v>Egmond-Binnen</v>
          </cell>
          <cell r="E407">
            <v>1</v>
          </cell>
          <cell r="G407" t="str">
            <v>Gamma</v>
          </cell>
          <cell r="H407" t="str">
            <v>Lucht</v>
          </cell>
          <cell r="I407">
            <v>1</v>
          </cell>
        </row>
        <row r="408">
          <cell r="A408" t="str">
            <v>1998-116</v>
          </cell>
          <cell r="B408" t="str">
            <v>Disveld</v>
          </cell>
          <cell r="C408" t="str">
            <v>Clabbers</v>
          </cell>
          <cell r="D408" t="str">
            <v>Horst</v>
          </cell>
          <cell r="E408">
            <v>1</v>
          </cell>
          <cell r="G408" t="str">
            <v>Beta</v>
          </cell>
          <cell r="H408" t="str">
            <v>Rad</v>
          </cell>
          <cell r="I408">
            <v>1</v>
          </cell>
          <cell r="AK408">
            <v>22.75</v>
          </cell>
          <cell r="AL408">
            <v>2127</v>
          </cell>
        </row>
        <row r="409">
          <cell r="A409" t="str">
            <v>1998-117</v>
          </cell>
          <cell r="B409" t="str">
            <v>Houtman-de Vries</v>
          </cell>
          <cell r="C409" t="str">
            <v>Houtman</v>
          </cell>
          <cell r="D409" t="str">
            <v>Marknesse</v>
          </cell>
          <cell r="E409">
            <v>1</v>
          </cell>
          <cell r="G409" t="str">
            <v>Special</v>
          </cell>
          <cell r="H409" t="str">
            <v>Rad</v>
          </cell>
          <cell r="I409">
            <v>1</v>
          </cell>
        </row>
        <row r="410">
          <cell r="A410" t="str">
            <v>1998-118</v>
          </cell>
          <cell r="B410" t="str">
            <v>Veba D</v>
          </cell>
          <cell r="C410" t="str">
            <v>Eugen Richterstr</v>
          </cell>
          <cell r="D410" t="str">
            <v>Dortmund</v>
          </cell>
          <cell r="E410">
            <v>5</v>
          </cell>
          <cell r="G410" t="str">
            <v>Eugen Richterstr</v>
          </cell>
          <cell r="H410" t="str">
            <v>Duits</v>
          </cell>
          <cell r="I410">
            <v>1</v>
          </cell>
        </row>
        <row r="411">
          <cell r="A411" t="str">
            <v>1998-119</v>
          </cell>
          <cell r="B411" t="str">
            <v>Veba D</v>
          </cell>
          <cell r="C411" t="str">
            <v>Fichtestr</v>
          </cell>
          <cell r="D411" t="str">
            <v>Bottrop</v>
          </cell>
          <cell r="E411">
            <v>4</v>
          </cell>
          <cell r="G411" t="str">
            <v>Fichtestr</v>
          </cell>
          <cell r="H411" t="str">
            <v>Duits</v>
          </cell>
          <cell r="I411">
            <v>1</v>
          </cell>
        </row>
        <row r="412">
          <cell r="A412" t="str">
            <v>1998-120</v>
          </cell>
          <cell r="B412" t="str">
            <v>Veba D</v>
          </cell>
          <cell r="C412" t="str">
            <v>P.Stoodtstr</v>
          </cell>
          <cell r="D412" t="str">
            <v>Bochum</v>
          </cell>
          <cell r="E412">
            <v>4</v>
          </cell>
          <cell r="G412" t="str">
            <v>P.Stoodtstr</v>
          </cell>
          <cell r="H412" t="str">
            <v>Duits</v>
          </cell>
          <cell r="I412">
            <v>1</v>
          </cell>
        </row>
        <row r="413">
          <cell r="A413" t="str">
            <v>1998-121</v>
          </cell>
          <cell r="B413" t="str">
            <v>Nobel</v>
          </cell>
          <cell r="C413" t="str">
            <v>Waalboer</v>
          </cell>
          <cell r="D413" t="str">
            <v>Zuidland</v>
          </cell>
          <cell r="E413">
            <v>1</v>
          </cell>
          <cell r="G413" t="str">
            <v>Omega</v>
          </cell>
          <cell r="H413" t="str">
            <v>Rad</v>
          </cell>
          <cell r="I413">
            <v>1</v>
          </cell>
        </row>
        <row r="414">
          <cell r="A414" t="str">
            <v>1998-122</v>
          </cell>
          <cell r="B414" t="str">
            <v>Veba D</v>
          </cell>
          <cell r="C414" t="str">
            <v>Memelerstr.</v>
          </cell>
          <cell r="D414" t="str">
            <v>Herne-Holthausen</v>
          </cell>
          <cell r="E414">
            <v>4</v>
          </cell>
          <cell r="G414" t="str">
            <v>Memelerstr.</v>
          </cell>
          <cell r="H414" t="str">
            <v>Duits</v>
          </cell>
          <cell r="I414">
            <v>1</v>
          </cell>
        </row>
        <row r="415">
          <cell r="A415" t="str">
            <v>1998-123</v>
          </cell>
          <cell r="B415" t="str">
            <v>Veba D</v>
          </cell>
          <cell r="C415" t="str">
            <v>Zollverein 1.BA</v>
          </cell>
          <cell r="D415" t="str">
            <v>Essen</v>
          </cell>
          <cell r="E415">
            <v>36</v>
          </cell>
          <cell r="G415" t="str">
            <v>Zollverein 1.BA</v>
          </cell>
          <cell r="H415" t="str">
            <v>Duits</v>
          </cell>
          <cell r="I415">
            <v>1</v>
          </cell>
        </row>
        <row r="416">
          <cell r="A416" t="str">
            <v>1998-124</v>
          </cell>
          <cell r="B416" t="str">
            <v>Veba D</v>
          </cell>
          <cell r="C416" t="str">
            <v>Zollverein 2.BA</v>
          </cell>
          <cell r="D416" t="str">
            <v>Essen</v>
          </cell>
          <cell r="E416">
            <v>40</v>
          </cell>
          <cell r="G416" t="str">
            <v>Zollverein 2.BA</v>
          </cell>
          <cell r="H416" t="str">
            <v>Duits</v>
          </cell>
          <cell r="I416">
            <v>1</v>
          </cell>
        </row>
        <row r="417">
          <cell r="A417" t="str">
            <v>1998-125</v>
          </cell>
          <cell r="B417" t="str">
            <v>Veba D</v>
          </cell>
          <cell r="C417" t="str">
            <v>Am Freibad</v>
          </cell>
          <cell r="D417" t="str">
            <v>Herne</v>
          </cell>
          <cell r="E417">
            <v>29</v>
          </cell>
          <cell r="G417" t="str">
            <v>Am Freibad</v>
          </cell>
          <cell r="H417" t="str">
            <v>Duits</v>
          </cell>
          <cell r="I417">
            <v>1</v>
          </cell>
        </row>
        <row r="418">
          <cell r="A418" t="str">
            <v>1998-126</v>
          </cell>
          <cell r="B418" t="str">
            <v>Vos</v>
          </cell>
          <cell r="C418" t="str">
            <v>Leenstra</v>
          </cell>
          <cell r="D418" t="str">
            <v>Gaastmeer</v>
          </cell>
          <cell r="E418">
            <v>1</v>
          </cell>
          <cell r="G418" t="str">
            <v>Achilles</v>
          </cell>
          <cell r="H418" t="str">
            <v>Lucht</v>
          </cell>
          <cell r="I418">
            <v>1</v>
          </cell>
        </row>
        <row r="419">
          <cell r="A419" t="str">
            <v>1998-127</v>
          </cell>
          <cell r="B419" t="str">
            <v>Blieck</v>
          </cell>
          <cell r="C419" t="str">
            <v>Koeleman</v>
          </cell>
          <cell r="D419" t="str">
            <v>Wilnis</v>
          </cell>
          <cell r="E419">
            <v>1</v>
          </cell>
          <cell r="G419" t="str">
            <v>Gamma </v>
          </cell>
          <cell r="H419" t="str">
            <v>Rad</v>
          </cell>
          <cell r="I419">
            <v>1</v>
          </cell>
        </row>
        <row r="420">
          <cell r="A420" t="str">
            <v>1998-128</v>
          </cell>
          <cell r="B420" t="str">
            <v>Veba D</v>
          </cell>
          <cell r="C420" t="str">
            <v>Rosendelle</v>
          </cell>
          <cell r="D420" t="str">
            <v>Bochum</v>
          </cell>
          <cell r="E420">
            <v>3</v>
          </cell>
          <cell r="G420" t="str">
            <v>Rosendelle</v>
          </cell>
          <cell r="H420" t="str">
            <v>Duits</v>
          </cell>
          <cell r="I420">
            <v>1</v>
          </cell>
        </row>
        <row r="421">
          <cell r="A421" t="str">
            <v>1998-129</v>
          </cell>
          <cell r="B421" t="str">
            <v>Vrij</v>
          </cell>
          <cell r="C421" t="str">
            <v>Bootsma </v>
          </cell>
          <cell r="D421" t="str">
            <v>Harlingen</v>
          </cell>
          <cell r="E421">
            <v>1</v>
          </cell>
          <cell r="G421" t="str">
            <v>Beta</v>
          </cell>
          <cell r="H421" t="str">
            <v>Rad</v>
          </cell>
          <cell r="I421">
            <v>1</v>
          </cell>
        </row>
        <row r="422">
          <cell r="A422" t="str">
            <v>1998-130</v>
          </cell>
          <cell r="B422" t="str">
            <v>Boonstra</v>
          </cell>
          <cell r="C422" t="str">
            <v>Bootsma </v>
          </cell>
          <cell r="D422" t="str">
            <v>Heerenveen</v>
          </cell>
          <cell r="E422">
            <v>1</v>
          </cell>
          <cell r="G422" t="str">
            <v>Beta</v>
          </cell>
          <cell r="H422" t="str">
            <v>Rad</v>
          </cell>
          <cell r="I422">
            <v>1</v>
          </cell>
        </row>
        <row r="423">
          <cell r="A423" t="str">
            <v>1998-131</v>
          </cell>
          <cell r="B423" t="str">
            <v>Veba D</v>
          </cell>
          <cell r="C423" t="str">
            <v>Hedwigstr 8.BA 2.Teil</v>
          </cell>
          <cell r="D423" t="str">
            <v>Castrop-Rauxel</v>
          </cell>
          <cell r="E423">
            <v>5</v>
          </cell>
          <cell r="G423" t="str">
            <v>2 WE Ringanker Ytong</v>
          </cell>
          <cell r="H423" t="str">
            <v>Duits</v>
          </cell>
          <cell r="I423">
            <v>1</v>
          </cell>
        </row>
        <row r="424">
          <cell r="A424" t="str">
            <v>1998-132</v>
          </cell>
          <cell r="B424" t="str">
            <v>Veba D</v>
          </cell>
          <cell r="C424" t="str">
            <v>BachumerTal 1.2</v>
          </cell>
          <cell r="D424" t="str">
            <v>Herten</v>
          </cell>
          <cell r="E424">
            <v>16</v>
          </cell>
          <cell r="G424" t="str">
            <v>BachumerTal 1.2</v>
          </cell>
          <cell r="H424" t="str">
            <v>Duits</v>
          </cell>
          <cell r="I424">
            <v>1</v>
          </cell>
        </row>
        <row r="425">
          <cell r="A425" t="str">
            <v>1998-133</v>
          </cell>
          <cell r="B425" t="str">
            <v>Buma</v>
          </cell>
          <cell r="C425" t="str">
            <v>Straat</v>
          </cell>
          <cell r="D425" t="str">
            <v>Kantens</v>
          </cell>
          <cell r="E425">
            <v>1</v>
          </cell>
          <cell r="G425" t="str">
            <v>Beta</v>
          </cell>
          <cell r="H425" t="str">
            <v>Rad</v>
          </cell>
          <cell r="I425">
            <v>1</v>
          </cell>
        </row>
        <row r="426">
          <cell r="A426" t="str">
            <v>1998-134</v>
          </cell>
          <cell r="B426" t="str">
            <v>Janssen</v>
          </cell>
          <cell r="C426" t="str">
            <v>Straat</v>
          </cell>
          <cell r="D426" t="str">
            <v>Appingedam</v>
          </cell>
          <cell r="E426">
            <v>1</v>
          </cell>
          <cell r="G426" t="str">
            <v>Norm</v>
          </cell>
          <cell r="H426" t="str">
            <v>Rad</v>
          </cell>
          <cell r="I426">
            <v>1</v>
          </cell>
        </row>
        <row r="427">
          <cell r="A427" t="str">
            <v>1998-135</v>
          </cell>
          <cell r="B427" t="str">
            <v>Veba D</v>
          </cell>
          <cell r="C427" t="str">
            <v/>
          </cell>
          <cell r="D427" t="str">
            <v>Herten</v>
          </cell>
          <cell r="E427">
            <v>12</v>
          </cell>
          <cell r="H427" t="str">
            <v>Duits</v>
          </cell>
          <cell r="I427">
            <v>1</v>
          </cell>
        </row>
        <row r="428">
          <cell r="A428" t="str">
            <v>1998-136</v>
          </cell>
          <cell r="B428" t="str">
            <v>Veba D</v>
          </cell>
          <cell r="C428" t="str">
            <v/>
          </cell>
          <cell r="D428" t="str">
            <v>Herne</v>
          </cell>
          <cell r="E428">
            <v>18</v>
          </cell>
          <cell r="G428" t="str">
            <v>Backumer</v>
          </cell>
          <cell r="H428" t="str">
            <v>Duits</v>
          </cell>
          <cell r="I428">
            <v>1</v>
          </cell>
        </row>
        <row r="429">
          <cell r="A429" t="str">
            <v>1998-137</v>
          </cell>
          <cell r="B429" t="str">
            <v>Wilt vd.</v>
          </cell>
          <cell r="C429" t="str">
            <v>Breugem</v>
          </cell>
          <cell r="D429" t="str">
            <v>Bleiswijk</v>
          </cell>
          <cell r="E429">
            <v>1</v>
          </cell>
          <cell r="G429" t="str">
            <v>Norm</v>
          </cell>
          <cell r="H429" t="str">
            <v>Rad</v>
          </cell>
          <cell r="I429">
            <v>1</v>
          </cell>
        </row>
        <row r="430">
          <cell r="A430" t="str">
            <v>1998-138</v>
          </cell>
          <cell r="B430" t="str">
            <v>Groenewoud</v>
          </cell>
          <cell r="C430" t="str">
            <v>Schellekens</v>
          </cell>
          <cell r="D430" t="str">
            <v>Vught</v>
          </cell>
          <cell r="E430">
            <v>1</v>
          </cell>
          <cell r="G430" t="str">
            <v>T-woning </v>
          </cell>
          <cell r="H430" t="str">
            <v>N.n.b.</v>
          </cell>
          <cell r="I430">
            <v>1</v>
          </cell>
        </row>
        <row r="431">
          <cell r="A431" t="str">
            <v>1998-139</v>
          </cell>
          <cell r="B431" t="str">
            <v>Westerhuis</v>
          </cell>
          <cell r="C431" t="str">
            <v>Straat</v>
          </cell>
          <cell r="D431" t="str">
            <v>Wiedum</v>
          </cell>
          <cell r="E431">
            <v>1</v>
          </cell>
          <cell r="G431" t="str">
            <v>Bromo</v>
          </cell>
          <cell r="H431" t="str">
            <v>Rad</v>
          </cell>
          <cell r="I431">
            <v>1</v>
          </cell>
        </row>
        <row r="432">
          <cell r="A432" t="str">
            <v>1998-140</v>
          </cell>
          <cell r="B432" t="str">
            <v>Veba D</v>
          </cell>
          <cell r="C432" t="str">
            <v/>
          </cell>
          <cell r="D432" t="str">
            <v>Witten</v>
          </cell>
          <cell r="E432">
            <v>25</v>
          </cell>
          <cell r="G432" t="str">
            <v>Am Busche</v>
          </cell>
          <cell r="H432" t="str">
            <v>Duits</v>
          </cell>
          <cell r="I432">
            <v>1</v>
          </cell>
        </row>
        <row r="433">
          <cell r="A433" t="str">
            <v>1998-141</v>
          </cell>
          <cell r="B433" t="str">
            <v>Veba D</v>
          </cell>
          <cell r="C433" t="str">
            <v/>
          </cell>
          <cell r="D433" t="str">
            <v>Schwerte</v>
          </cell>
          <cell r="E433">
            <v>20</v>
          </cell>
          <cell r="G433" t="str">
            <v>Bruchstr.</v>
          </cell>
          <cell r="H433" t="str">
            <v>Duits</v>
          </cell>
          <cell r="I433">
            <v>1</v>
          </cell>
        </row>
        <row r="434">
          <cell r="A434" t="str">
            <v>1998-142</v>
          </cell>
          <cell r="B434" t="str">
            <v>Veba D</v>
          </cell>
          <cell r="C434" t="str">
            <v/>
          </cell>
          <cell r="D434" t="str">
            <v>Ludwigshafen</v>
          </cell>
          <cell r="E434">
            <v>11</v>
          </cell>
          <cell r="G434" t="str">
            <v>3.BA</v>
          </cell>
          <cell r="H434" t="str">
            <v>Duits</v>
          </cell>
          <cell r="I434">
            <v>1</v>
          </cell>
        </row>
        <row r="435">
          <cell r="A435" t="str">
            <v>1998-143</v>
          </cell>
          <cell r="B435" t="str">
            <v>Veba E</v>
          </cell>
          <cell r="C435" t="str">
            <v/>
          </cell>
          <cell r="D435" t="str">
            <v>Bonn</v>
          </cell>
          <cell r="E435">
            <v>2</v>
          </cell>
          <cell r="G435" t="str">
            <v>Maria Montessori Allee</v>
          </cell>
          <cell r="H435" t="str">
            <v>Duits</v>
          </cell>
          <cell r="I435">
            <v>1</v>
          </cell>
        </row>
        <row r="436">
          <cell r="A436" t="str">
            <v>1998-144</v>
          </cell>
          <cell r="B436" t="str">
            <v>Wiersma</v>
          </cell>
          <cell r="C436" t="str">
            <v>Straat</v>
          </cell>
          <cell r="D436" t="str">
            <v>Spijk</v>
          </cell>
          <cell r="E436">
            <v>1</v>
          </cell>
          <cell r="G436" t="str">
            <v>Norm</v>
          </cell>
          <cell r="H436" t="str">
            <v>Rad</v>
          </cell>
          <cell r="I436">
            <v>1</v>
          </cell>
        </row>
        <row r="437">
          <cell r="A437" t="str">
            <v>1998-145</v>
          </cell>
          <cell r="B437" t="str">
            <v>Zeelenberg</v>
          </cell>
          <cell r="C437" t="str">
            <v>Breugem</v>
          </cell>
          <cell r="D437" t="str">
            <v>Bleiswijk</v>
          </cell>
          <cell r="E437">
            <v>1</v>
          </cell>
          <cell r="G437" t="str">
            <v>Hekla </v>
          </cell>
          <cell r="H437" t="str">
            <v>N.n.b.</v>
          </cell>
          <cell r="I437">
            <v>1</v>
          </cell>
        </row>
        <row r="438">
          <cell r="A438" t="str">
            <v>1998-146</v>
          </cell>
          <cell r="B438" t="str">
            <v>Veba D</v>
          </cell>
          <cell r="C438" t="str">
            <v/>
          </cell>
          <cell r="D438" t="str">
            <v>Bochum</v>
          </cell>
          <cell r="E438">
            <v>8</v>
          </cell>
          <cell r="G438" t="str">
            <v>Hattingerstr.</v>
          </cell>
          <cell r="H438" t="str">
            <v>Duits</v>
          </cell>
          <cell r="I438">
            <v>1</v>
          </cell>
        </row>
        <row r="439">
          <cell r="A439" t="str">
            <v>1998-147</v>
          </cell>
          <cell r="B439" t="str">
            <v>Arends</v>
          </cell>
          <cell r="C439" t="str">
            <v>Dozy</v>
          </cell>
          <cell r="D439" t="str">
            <v>Den Helder</v>
          </cell>
          <cell r="E439">
            <v>1</v>
          </cell>
          <cell r="G439" t="str">
            <v>Hekla </v>
          </cell>
          <cell r="H439" t="str">
            <v>Rad</v>
          </cell>
          <cell r="I439">
            <v>1</v>
          </cell>
        </row>
        <row r="440">
          <cell r="A440" t="str">
            <v>1998-148</v>
          </cell>
          <cell r="B440" t="str">
            <v>Hazenberg</v>
          </cell>
          <cell r="C440" t="str">
            <v>Broek vd</v>
          </cell>
          <cell r="D440" t="str">
            <v>Lunteren</v>
          </cell>
          <cell r="E440">
            <v>1</v>
          </cell>
          <cell r="G440" t="str">
            <v>Beta </v>
          </cell>
          <cell r="H440" t="str">
            <v>Lucht</v>
          </cell>
          <cell r="I440">
            <v>1</v>
          </cell>
        </row>
        <row r="441">
          <cell r="A441" t="str">
            <v>1998-149</v>
          </cell>
          <cell r="C441" t="str">
            <v>Houtman</v>
          </cell>
          <cell r="D441" t="str">
            <v>Lelystad</v>
          </cell>
          <cell r="E441">
            <v>1</v>
          </cell>
          <cell r="H441" t="str">
            <v>Rad</v>
          </cell>
          <cell r="I441">
            <v>1</v>
          </cell>
        </row>
        <row r="442">
          <cell r="A442" t="str">
            <v>1998-150</v>
          </cell>
          <cell r="B442" t="str">
            <v>Horst beleggingen</v>
          </cell>
          <cell r="C442" t="str">
            <v>Clabbers</v>
          </cell>
          <cell r="D442" t="str">
            <v>Tegelen</v>
          </cell>
          <cell r="E442">
            <v>0</v>
          </cell>
          <cell r="G442" t="str">
            <v>Beta</v>
          </cell>
          <cell r="H442" t="str">
            <v>N.n.b.</v>
          </cell>
          <cell r="I442">
            <v>1</v>
          </cell>
        </row>
        <row r="443">
          <cell r="A443" t="str">
            <v>1998-151</v>
          </cell>
          <cell r="B443" t="str">
            <v>Bruggen van</v>
          </cell>
          <cell r="C443" t="str">
            <v>Bruco</v>
          </cell>
          <cell r="D443" t="str">
            <v>Hattem</v>
          </cell>
          <cell r="E443">
            <v>1</v>
          </cell>
          <cell r="G443" t="str">
            <v>Hoogbouw</v>
          </cell>
          <cell r="H443" t="str">
            <v>N.n.b.</v>
          </cell>
          <cell r="I443">
            <v>1</v>
          </cell>
        </row>
        <row r="444">
          <cell r="A444" t="str">
            <v>1998-152</v>
          </cell>
          <cell r="B444" t="str">
            <v>Veba E</v>
          </cell>
        </row>
        <row r="445">
          <cell r="A445" t="str">
            <v>1998-153</v>
          </cell>
          <cell r="B445" t="str">
            <v>Veba E</v>
          </cell>
        </row>
        <row r="446">
          <cell r="A446" t="str">
            <v>1998-154</v>
          </cell>
          <cell r="B446" t="str">
            <v>Veba E</v>
          </cell>
        </row>
        <row r="447">
          <cell r="A447" t="str">
            <v>1998-299</v>
          </cell>
          <cell r="B447" t="str">
            <v>Bijkerk Badenhop</v>
          </cell>
          <cell r="C447" t="str">
            <v>Broek vd</v>
          </cell>
          <cell r="D447" t="str">
            <v>Geleen</v>
          </cell>
          <cell r="E447">
            <v>1</v>
          </cell>
          <cell r="G447" t="str">
            <v>Special</v>
          </cell>
          <cell r="H447" t="str">
            <v>Lucht</v>
          </cell>
          <cell r="I447">
            <v>1</v>
          </cell>
        </row>
        <row r="448">
          <cell r="A448" t="str">
            <v>1999-001</v>
          </cell>
          <cell r="B448" t="str">
            <v>Beurkens</v>
          </cell>
          <cell r="C448" t="str">
            <v>Clabbers</v>
          </cell>
          <cell r="D448" t="str">
            <v>Swolgen</v>
          </cell>
          <cell r="E448">
            <v>1</v>
          </cell>
          <cell r="G448" t="str">
            <v>T-Woning</v>
          </cell>
          <cell r="H448" t="str">
            <v>Iris-variant</v>
          </cell>
          <cell r="I448">
            <v>1</v>
          </cell>
          <cell r="V448">
            <v>50</v>
          </cell>
          <cell r="X448">
            <v>8500</v>
          </cell>
          <cell r="Y448">
            <v>0</v>
          </cell>
          <cell r="Z448">
            <v>4000</v>
          </cell>
          <cell r="AA448">
            <v>4500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 t="str">
            <v>1999-002</v>
          </cell>
          <cell r="B449" t="str">
            <v>Veba E</v>
          </cell>
          <cell r="C449" t="str">
            <v>1,1--2--4--</v>
          </cell>
          <cell r="D449" t="str">
            <v>Hanau</v>
          </cell>
          <cell r="E449">
            <v>13</v>
          </cell>
          <cell r="G449" t="str">
            <v>Klein Auheim BA 1.1</v>
          </cell>
          <cell r="H449" t="str">
            <v>255600a</v>
          </cell>
          <cell r="I449">
            <v>1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 t="str">
            <v>1999-003</v>
          </cell>
          <cell r="B450" t="str">
            <v>Vonk</v>
          </cell>
          <cell r="C450" t="str">
            <v>Koeleman</v>
          </cell>
          <cell r="D450" t="str">
            <v>Ter Aar</v>
          </cell>
          <cell r="E450">
            <v>1</v>
          </cell>
          <cell r="G450" t="str">
            <v>Beta</v>
          </cell>
          <cell r="H450" t="str">
            <v>Verl. GK.Kasko</v>
          </cell>
          <cell r="I450">
            <v>1</v>
          </cell>
          <cell r="V450">
            <v>47</v>
          </cell>
          <cell r="X450">
            <v>5750</v>
          </cell>
          <cell r="Y450">
            <v>0</v>
          </cell>
          <cell r="Z450">
            <v>2500</v>
          </cell>
          <cell r="AA450">
            <v>3250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 t="str">
            <v>1999-004</v>
          </cell>
          <cell r="B451" t="str">
            <v>Wel van de </v>
          </cell>
          <cell r="C451" t="str">
            <v>Krijger</v>
          </cell>
          <cell r="D451" t="str">
            <v>Zevenhuizen</v>
          </cell>
          <cell r="E451">
            <v>1</v>
          </cell>
          <cell r="G451" t="str">
            <v>T-Woning</v>
          </cell>
          <cell r="I451">
            <v>1</v>
          </cell>
          <cell r="V451">
            <v>29</v>
          </cell>
          <cell r="X451">
            <v>8500</v>
          </cell>
          <cell r="Y451">
            <v>0</v>
          </cell>
          <cell r="Z451">
            <v>4000</v>
          </cell>
          <cell r="AA451">
            <v>4500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 t="str">
            <v>1999-005</v>
          </cell>
          <cell r="B452" t="str">
            <v>Ripping</v>
          </cell>
          <cell r="C452" t="str">
            <v>Breugem</v>
          </cell>
          <cell r="D452" t="str">
            <v>Bergschenhoek</v>
          </cell>
          <cell r="E452">
            <v>1</v>
          </cell>
          <cell r="G452" t="str">
            <v>Special</v>
          </cell>
          <cell r="I452">
            <v>1</v>
          </cell>
          <cell r="V452">
            <v>55</v>
          </cell>
          <cell r="X452">
            <v>1750</v>
          </cell>
          <cell r="Y452">
            <v>1750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 t="str">
            <v>1999-006</v>
          </cell>
          <cell r="B453" t="str">
            <v>Con</v>
          </cell>
          <cell r="C453" t="str">
            <v>Krijger</v>
          </cell>
          <cell r="D453" t="str">
            <v>Heen de</v>
          </cell>
          <cell r="E453">
            <v>1</v>
          </cell>
          <cell r="G453" t="str">
            <v>Special</v>
          </cell>
          <cell r="H453" t="str">
            <v>T-Woning</v>
          </cell>
          <cell r="I453">
            <v>1</v>
          </cell>
          <cell r="V453">
            <v>29</v>
          </cell>
          <cell r="X453">
            <v>5250</v>
          </cell>
          <cell r="Y453">
            <v>0</v>
          </cell>
          <cell r="Z453">
            <v>2500</v>
          </cell>
          <cell r="AA453">
            <v>2750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 t="str">
            <v>1999-007</v>
          </cell>
          <cell r="B454" t="str">
            <v>Mulder</v>
          </cell>
          <cell r="C454" t="str">
            <v>Sluis/Haan </v>
          </cell>
          <cell r="D454" t="str">
            <v>Smallingerland</v>
          </cell>
          <cell r="E454">
            <v>1</v>
          </cell>
          <cell r="G454" t="str">
            <v>Traditioneel</v>
          </cell>
          <cell r="I454">
            <v>1</v>
          </cell>
          <cell r="V454">
            <v>48</v>
          </cell>
          <cell r="X454">
            <v>2950</v>
          </cell>
          <cell r="Y454">
            <v>0</v>
          </cell>
          <cell r="Z454">
            <v>2950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 t="str">
            <v>1999-008</v>
          </cell>
          <cell r="B455" t="str">
            <v>Haverkamp</v>
          </cell>
          <cell r="C455" t="str">
            <v>Straat</v>
          </cell>
          <cell r="D455" t="str">
            <v>Roodeschool</v>
          </cell>
          <cell r="E455">
            <v>1</v>
          </cell>
          <cell r="G455" t="str">
            <v>Norm</v>
          </cell>
          <cell r="I455">
            <v>1</v>
          </cell>
          <cell r="V455">
            <v>40</v>
          </cell>
          <cell r="X455">
            <v>3750</v>
          </cell>
          <cell r="Y455">
            <v>0</v>
          </cell>
          <cell r="Z455">
            <v>1500</v>
          </cell>
          <cell r="AA455">
            <v>2250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 t="str">
            <v>1999-009</v>
          </cell>
          <cell r="B456" t="str">
            <v>Kremer</v>
          </cell>
          <cell r="C456" t="str">
            <v>Straat</v>
          </cell>
          <cell r="D456" t="str">
            <v>Roodeschool</v>
          </cell>
          <cell r="E456">
            <v>1</v>
          </cell>
          <cell r="G456" t="str">
            <v>Beta</v>
          </cell>
          <cell r="I456">
            <v>1</v>
          </cell>
          <cell r="V456">
            <v>40</v>
          </cell>
          <cell r="X456">
            <v>5750</v>
          </cell>
          <cell r="Y456">
            <v>0</v>
          </cell>
          <cell r="Z456">
            <v>2500</v>
          </cell>
          <cell r="AA456">
            <v>3250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 t="str">
            <v>1999-010</v>
          </cell>
          <cell r="B457" t="str">
            <v>Bijlsma</v>
          </cell>
          <cell r="C457" t="str">
            <v>Bootsma </v>
          </cell>
          <cell r="D457" t="str">
            <v>Wommels</v>
          </cell>
          <cell r="E457">
            <v>1</v>
          </cell>
          <cell r="G457" t="str">
            <v>Norm</v>
          </cell>
          <cell r="I457">
            <v>1</v>
          </cell>
          <cell r="V457">
            <v>18</v>
          </cell>
          <cell r="X457">
            <v>3250</v>
          </cell>
          <cell r="Y457">
            <v>0</v>
          </cell>
          <cell r="Z457">
            <v>2000</v>
          </cell>
          <cell r="AA457">
            <v>1250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 t="str">
            <v>1999-011</v>
          </cell>
          <cell r="B458" t="str">
            <v>Enkhuizen</v>
          </cell>
          <cell r="C458" t="str">
            <v>Bootsma </v>
          </cell>
          <cell r="D458" t="str">
            <v>Makkum</v>
          </cell>
          <cell r="E458">
            <v>1</v>
          </cell>
          <cell r="G458" t="str">
            <v>Norm</v>
          </cell>
          <cell r="I458">
            <v>1</v>
          </cell>
          <cell r="R458" t="str">
            <v>S</v>
          </cell>
          <cell r="V458">
            <v>18</v>
          </cell>
          <cell r="X458">
            <v>3800</v>
          </cell>
          <cell r="Y458">
            <v>0</v>
          </cell>
          <cell r="Z458">
            <v>1500</v>
          </cell>
          <cell r="AA458">
            <v>2300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 t="str">
            <v>1999-012</v>
          </cell>
          <cell r="B459" t="str">
            <v>Nijboer</v>
          </cell>
          <cell r="C459" t="str">
            <v>Bootsma </v>
          </cell>
          <cell r="D459" t="str">
            <v>Makkum</v>
          </cell>
          <cell r="E459">
            <v>1</v>
          </cell>
          <cell r="G459" t="str">
            <v>Gamma</v>
          </cell>
          <cell r="H459" t="str">
            <v>Amphion</v>
          </cell>
          <cell r="I459">
            <v>1</v>
          </cell>
          <cell r="V459">
            <v>18</v>
          </cell>
          <cell r="X459">
            <v>6000</v>
          </cell>
          <cell r="Y459">
            <v>1000</v>
          </cell>
          <cell r="Z459">
            <v>2000</v>
          </cell>
          <cell r="AA459">
            <v>3000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 t="str">
            <v>1999-013</v>
          </cell>
          <cell r="B460" t="str">
            <v>Ketelaar</v>
          </cell>
          <cell r="C460" t="str">
            <v>Bootsma </v>
          </cell>
          <cell r="D460" t="str">
            <v>Blauwhuis</v>
          </cell>
          <cell r="E460">
            <v>1</v>
          </cell>
          <cell r="G460" t="str">
            <v>T-Woning</v>
          </cell>
          <cell r="I460">
            <v>1</v>
          </cell>
          <cell r="V460">
            <v>18</v>
          </cell>
          <cell r="X460">
            <v>7750</v>
          </cell>
          <cell r="Y460">
            <v>0</v>
          </cell>
          <cell r="Z460">
            <v>3500</v>
          </cell>
          <cell r="AA460">
            <v>4250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 t="str">
            <v>1999-014</v>
          </cell>
          <cell r="B461" t="str">
            <v>Zagt, de Jong</v>
          </cell>
          <cell r="C461" t="str">
            <v>Sluis/Haan </v>
          </cell>
          <cell r="D461" t="str">
            <v>Oldeboom</v>
          </cell>
          <cell r="E461">
            <v>1</v>
          </cell>
          <cell r="G461" t="str">
            <v>Beta</v>
          </cell>
          <cell r="H461" t="str">
            <v>Special</v>
          </cell>
          <cell r="I461">
            <v>1</v>
          </cell>
          <cell r="V461">
            <v>48</v>
          </cell>
          <cell r="X461">
            <v>7250</v>
          </cell>
          <cell r="Y461">
            <v>1500</v>
          </cell>
          <cell r="Z461">
            <v>2500</v>
          </cell>
          <cell r="AA461">
            <v>3250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 t="str">
            <v>1999-015</v>
          </cell>
          <cell r="B462" t="str">
            <v>Kempenaar</v>
          </cell>
          <cell r="C462" t="str">
            <v>Houtman</v>
          </cell>
          <cell r="D462" t="str">
            <v>Luttelgeest</v>
          </cell>
          <cell r="E462">
            <v>1</v>
          </cell>
          <cell r="G462" t="str">
            <v>T-Woning</v>
          </cell>
          <cell r="H462" t="str">
            <v>Special</v>
          </cell>
          <cell r="I462">
            <v>1</v>
          </cell>
          <cell r="V462">
            <v>27</v>
          </cell>
          <cell r="X462">
            <v>7500</v>
          </cell>
          <cell r="Y462">
            <v>1500</v>
          </cell>
          <cell r="Z462">
            <v>3000</v>
          </cell>
          <cell r="AA462">
            <v>3000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 t="str">
            <v>1999-016</v>
          </cell>
          <cell r="B463" t="str">
            <v>Veba D</v>
          </cell>
          <cell r="C463" t="str">
            <v>0,1--2--;1,1--2--4--</v>
          </cell>
          <cell r="D463" t="str">
            <v>Bochum</v>
          </cell>
          <cell r="E463">
            <v>24</v>
          </cell>
          <cell r="G463" t="str">
            <v>Am Josephschacht</v>
          </cell>
          <cell r="H463" t="str">
            <v>566100b</v>
          </cell>
          <cell r="I463">
            <v>1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 t="str">
            <v>1999-017</v>
          </cell>
          <cell r="B464" t="str">
            <v>Berg van de</v>
          </cell>
          <cell r="C464" t="str">
            <v>Leenstra</v>
          </cell>
          <cell r="D464" t="str">
            <v>Gaastmeer</v>
          </cell>
          <cell r="E464">
            <v>1</v>
          </cell>
          <cell r="G464" t="str">
            <v>Gamma</v>
          </cell>
          <cell r="H464" t="str">
            <v>Amphion</v>
          </cell>
          <cell r="I464">
            <v>1</v>
          </cell>
          <cell r="V464">
            <v>32</v>
          </cell>
          <cell r="X464">
            <v>7500</v>
          </cell>
          <cell r="Y464">
            <v>1500</v>
          </cell>
          <cell r="Z464">
            <v>3000</v>
          </cell>
          <cell r="AA464">
            <v>3000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 t="str">
            <v>1999-018</v>
          </cell>
          <cell r="B465" t="str">
            <v>Nicolay</v>
          </cell>
          <cell r="C465" t="str">
            <v>Dijkstra</v>
          </cell>
          <cell r="D465" t="str">
            <v>Balk</v>
          </cell>
          <cell r="E465">
            <v>1</v>
          </cell>
          <cell r="G465" t="str">
            <v>Etna</v>
          </cell>
          <cell r="I465">
            <v>1</v>
          </cell>
          <cell r="V465">
            <v>19</v>
          </cell>
          <cell r="X465">
            <v>7500</v>
          </cell>
          <cell r="Y465">
            <v>1500</v>
          </cell>
          <cell r="Z465">
            <v>3000</v>
          </cell>
          <cell r="AA465">
            <v>3000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 t="str">
            <v>1999-019</v>
          </cell>
          <cell r="B466" t="str">
            <v>Veba E</v>
          </cell>
          <cell r="C466" t="str">
            <v>0,1--2--4--</v>
          </cell>
          <cell r="D466" t="str">
            <v>Wedel</v>
          </cell>
          <cell r="E466">
            <v>45</v>
          </cell>
          <cell r="G466" t="str">
            <v>Moorweg</v>
          </cell>
          <cell r="H466">
            <v>260100</v>
          </cell>
          <cell r="I466">
            <v>1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 t="str">
            <v>1999-020</v>
          </cell>
          <cell r="B467" t="str">
            <v>Veba D</v>
          </cell>
          <cell r="C467" t="str">
            <v>0,8--</v>
          </cell>
          <cell r="D467" t="str">
            <v>Mülheim</v>
          </cell>
          <cell r="E467">
            <v>2</v>
          </cell>
          <cell r="G467" t="str">
            <v>S.Kuppe A.1-8000</v>
          </cell>
          <cell r="H467" t="str">
            <v>242600b</v>
          </cell>
          <cell r="I467">
            <v>1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 t="str">
            <v>1999-021</v>
          </cell>
          <cell r="B468" t="str">
            <v>Veba D</v>
          </cell>
          <cell r="C468" t="str">
            <v>0,8--</v>
          </cell>
          <cell r="D468" t="str">
            <v>Mülheim</v>
          </cell>
          <cell r="E468">
            <v>2</v>
          </cell>
          <cell r="G468" t="str">
            <v>S.Kuppe A.4-8000</v>
          </cell>
          <cell r="H468" t="str">
            <v>246000b</v>
          </cell>
          <cell r="I468">
            <v>1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 t="str">
            <v>1999-022</v>
          </cell>
          <cell r="B469" t="str">
            <v>Veba E</v>
          </cell>
          <cell r="C469" t="str">
            <v>0,8--</v>
          </cell>
          <cell r="D469" t="str">
            <v>Mülheim</v>
          </cell>
          <cell r="E469">
            <v>2</v>
          </cell>
          <cell r="G469" t="str">
            <v>S.Kuppe A.5-8000</v>
          </cell>
          <cell r="H469" t="str">
            <v>246100b</v>
          </cell>
          <cell r="I469">
            <v>1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 t="str">
            <v>1999-023</v>
          </cell>
          <cell r="B470" t="str">
            <v>Woude van de</v>
          </cell>
          <cell r="C470" t="str">
            <v>Sluis/Haan </v>
          </cell>
          <cell r="D470" t="str">
            <v>Wijnjewoude</v>
          </cell>
          <cell r="E470">
            <v>1</v>
          </cell>
          <cell r="G470" t="str">
            <v>Pegasus</v>
          </cell>
          <cell r="I470">
            <v>1</v>
          </cell>
          <cell r="V470">
            <v>48</v>
          </cell>
          <cell r="X470">
            <v>5750</v>
          </cell>
          <cell r="Y470">
            <v>1500</v>
          </cell>
          <cell r="Z470">
            <v>2000</v>
          </cell>
          <cell r="AA470">
            <v>2250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 t="str">
            <v>1999-024</v>
          </cell>
          <cell r="B471" t="str">
            <v>Zuidema</v>
          </cell>
          <cell r="C471" t="str">
            <v>Houtman</v>
          </cell>
          <cell r="D471" t="str">
            <v>Tollebeek</v>
          </cell>
          <cell r="E471">
            <v>1</v>
          </cell>
          <cell r="G471" t="str">
            <v>Pegasus</v>
          </cell>
          <cell r="H471" t="str">
            <v>Platdak garage</v>
          </cell>
          <cell r="I471">
            <v>1</v>
          </cell>
          <cell r="V471">
            <v>27</v>
          </cell>
          <cell r="X471">
            <v>6000</v>
          </cell>
          <cell r="Y471">
            <v>1500</v>
          </cell>
          <cell r="Z471">
            <v>2000</v>
          </cell>
          <cell r="AA471">
            <v>2500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 t="str">
            <v>1999-025</v>
          </cell>
          <cell r="B472" t="str">
            <v>Veba D</v>
          </cell>
          <cell r="C472" t="str">
            <v>0,1--2--3--</v>
          </cell>
          <cell r="D472" t="str">
            <v>Essen</v>
          </cell>
          <cell r="E472">
            <v>31</v>
          </cell>
          <cell r="G472" t="str">
            <v>Zollverein 3.BA</v>
          </cell>
          <cell r="H472" t="str">
            <v>264300c</v>
          </cell>
          <cell r="I472">
            <v>1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 t="str">
            <v>1999-026</v>
          </cell>
          <cell r="B473" t="str">
            <v>Klaassen</v>
          </cell>
          <cell r="C473" t="str">
            <v>Reehorst ter</v>
          </cell>
          <cell r="D473" t="str">
            <v>Maarssen</v>
          </cell>
          <cell r="E473">
            <v>1</v>
          </cell>
          <cell r="G473" t="str">
            <v>Special</v>
          </cell>
          <cell r="I473">
            <v>1</v>
          </cell>
          <cell r="Q473">
            <v>40</v>
          </cell>
          <cell r="V473">
            <v>35</v>
          </cell>
          <cell r="X473">
            <v>9750</v>
          </cell>
          <cell r="Y473">
            <v>0</v>
          </cell>
          <cell r="Z473">
            <v>4500</v>
          </cell>
          <cell r="AA473">
            <v>5250</v>
          </cell>
          <cell r="AB473">
            <v>0</v>
          </cell>
          <cell r="AC473">
            <v>0</v>
          </cell>
          <cell r="AD473">
            <v>0</v>
          </cell>
          <cell r="AK473">
            <v>81.75</v>
          </cell>
          <cell r="AL473">
            <v>7867</v>
          </cell>
        </row>
        <row r="474">
          <cell r="A474" t="str">
            <v>1999-027</v>
          </cell>
          <cell r="B474" t="str">
            <v>Fennema</v>
          </cell>
          <cell r="C474" t="str">
            <v>Sluis/Haan </v>
          </cell>
          <cell r="D474" t="str">
            <v>Akkrum</v>
          </cell>
          <cell r="E474">
            <v>1</v>
          </cell>
          <cell r="G474" t="str">
            <v>T-Woning</v>
          </cell>
          <cell r="H474" t="str">
            <v>Special</v>
          </cell>
          <cell r="I474">
            <v>1</v>
          </cell>
          <cell r="V474">
            <v>48</v>
          </cell>
          <cell r="X474">
            <v>8500</v>
          </cell>
          <cell r="Y474">
            <v>2500</v>
          </cell>
          <cell r="Z474">
            <v>2500</v>
          </cell>
          <cell r="AA474">
            <v>3500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 t="str">
            <v>1999-028</v>
          </cell>
          <cell r="B475" t="str">
            <v>Veba E</v>
          </cell>
          <cell r="C475" t="str">
            <v>0,2--</v>
          </cell>
          <cell r="D475" t="str">
            <v>Mülheim</v>
          </cell>
          <cell r="E475">
            <v>4</v>
          </cell>
          <cell r="G475" t="str">
            <v>S.Kuppe AB.2</v>
          </cell>
          <cell r="H475">
            <v>246200</v>
          </cell>
          <cell r="I475">
            <v>1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 t="str">
            <v>1999-029</v>
          </cell>
          <cell r="B476" t="str">
            <v>Veba E</v>
          </cell>
          <cell r="C476" t="str">
            <v>0,2--7--</v>
          </cell>
          <cell r="D476" t="str">
            <v>Mülheim</v>
          </cell>
          <cell r="E476">
            <v>7</v>
          </cell>
          <cell r="G476" t="str">
            <v>S.Kuppe AB.1-7100</v>
          </cell>
          <cell r="H476">
            <v>246300</v>
          </cell>
          <cell r="I476">
            <v>1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 t="str">
            <v>1999-030</v>
          </cell>
          <cell r="B477" t="str">
            <v>Veba E</v>
          </cell>
          <cell r="C477" t="str">
            <v>1,1--2--4--</v>
          </cell>
          <cell r="D477" t="str">
            <v>Bonn-Beuel</v>
          </cell>
          <cell r="E477">
            <v>40</v>
          </cell>
          <cell r="G477" t="str">
            <v>Maria Montessori</v>
          </cell>
          <cell r="H477" t="str">
            <v>900208b</v>
          </cell>
          <cell r="I477">
            <v>1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 t="str">
            <v>1999-031</v>
          </cell>
          <cell r="B478" t="str">
            <v>Veba E</v>
          </cell>
          <cell r="C478" t="str">
            <v>0,1--2--6--</v>
          </cell>
          <cell r="D478" t="str">
            <v>Dortmund</v>
          </cell>
          <cell r="E478">
            <v>16</v>
          </cell>
          <cell r="G478" t="str">
            <v>Schärenhof-6000</v>
          </cell>
          <cell r="H478">
            <v>271800</v>
          </cell>
          <cell r="I478">
            <v>1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 t="str">
            <v>1999-032</v>
          </cell>
          <cell r="B479" t="str">
            <v>Veba E</v>
          </cell>
          <cell r="C479" t="str">
            <v>1,1--2--</v>
          </cell>
          <cell r="D479" t="str">
            <v>Hanau</v>
          </cell>
          <cell r="E479">
            <v>13</v>
          </cell>
          <cell r="G479" t="str">
            <v>Klein-Auheim BA 1.2</v>
          </cell>
          <cell r="H479" t="str">
            <v>255600b</v>
          </cell>
          <cell r="I479">
            <v>1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 t="str">
            <v>1999-033</v>
          </cell>
          <cell r="B480" t="str">
            <v>Veba E</v>
          </cell>
          <cell r="C480" t="str">
            <v>0,1--2--4--</v>
          </cell>
          <cell r="D480" t="str">
            <v>Herten</v>
          </cell>
          <cell r="E480">
            <v>14</v>
          </cell>
          <cell r="G480" t="str">
            <v>Am Steinacker</v>
          </cell>
          <cell r="H480">
            <v>265700</v>
          </cell>
          <cell r="I480">
            <v>1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 t="str">
            <v>1999-034</v>
          </cell>
          <cell r="B481" t="str">
            <v>Wijma</v>
          </cell>
          <cell r="C481" t="str">
            <v>Sluis/Haan </v>
          </cell>
          <cell r="D481" t="str">
            <v>Ureterp</v>
          </cell>
          <cell r="E481">
            <v>1</v>
          </cell>
          <cell r="G481" t="str">
            <v>Omega</v>
          </cell>
          <cell r="I481">
            <v>1</v>
          </cell>
          <cell r="V481">
            <v>48</v>
          </cell>
          <cell r="X481">
            <v>6400</v>
          </cell>
          <cell r="Y481">
            <v>1500</v>
          </cell>
          <cell r="Z481">
            <v>2000</v>
          </cell>
          <cell r="AA481">
            <v>2900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 t="str">
            <v>1999-035</v>
          </cell>
          <cell r="B482" t="str">
            <v>Hopman</v>
          </cell>
          <cell r="C482" t="str">
            <v>Tervoort</v>
          </cell>
          <cell r="D482" t="str">
            <v>Egmond a/d Hoef</v>
          </cell>
          <cell r="E482">
            <v>1</v>
          </cell>
          <cell r="G482" t="str">
            <v>Omega</v>
          </cell>
          <cell r="I482">
            <v>1</v>
          </cell>
          <cell r="V482">
            <v>42</v>
          </cell>
          <cell r="X482">
            <v>7250</v>
          </cell>
          <cell r="Y482">
            <v>1500</v>
          </cell>
          <cell r="Z482">
            <v>2500</v>
          </cell>
          <cell r="AA482">
            <v>3250</v>
          </cell>
          <cell r="AB482">
            <v>0</v>
          </cell>
          <cell r="AC482">
            <v>0</v>
          </cell>
          <cell r="AD482">
            <v>0</v>
          </cell>
          <cell r="AK482">
            <v>40.75</v>
          </cell>
          <cell r="AL482">
            <v>3762</v>
          </cell>
        </row>
        <row r="483">
          <cell r="A483" t="str">
            <v>1999-036</v>
          </cell>
          <cell r="B483" t="str">
            <v>Veba E</v>
          </cell>
          <cell r="C483" t="str">
            <v>0,1--2--</v>
          </cell>
          <cell r="D483" t="str">
            <v>Dortmund Meng.</v>
          </cell>
          <cell r="E483">
            <v>18</v>
          </cell>
          <cell r="G483" t="str">
            <v>Eugen Richterstr</v>
          </cell>
          <cell r="H483">
            <v>269100</v>
          </cell>
          <cell r="I483">
            <v>1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 t="str">
            <v>1999-037</v>
          </cell>
          <cell r="B484" t="str">
            <v>Veba E</v>
          </cell>
          <cell r="C484" t="str">
            <v>0,1--4--5--</v>
          </cell>
          <cell r="D484" t="str">
            <v>Berlin</v>
          </cell>
          <cell r="E484">
            <v>29</v>
          </cell>
          <cell r="G484" t="str">
            <v>Kuckhoffstr. </v>
          </cell>
          <cell r="H484">
            <v>269300</v>
          </cell>
          <cell r="I484">
            <v>1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 t="str">
            <v>1999-038</v>
          </cell>
          <cell r="B485" t="str">
            <v>Jeroense</v>
          </cell>
          <cell r="C485" t="str">
            <v>Krijger</v>
          </cell>
          <cell r="D485" t="str">
            <v>St.Annaland</v>
          </cell>
          <cell r="E485">
            <v>1</v>
          </cell>
          <cell r="G485" t="str">
            <v>Zeta</v>
          </cell>
          <cell r="I485">
            <v>1</v>
          </cell>
          <cell r="V485">
            <v>29</v>
          </cell>
          <cell r="X485">
            <v>5500</v>
          </cell>
          <cell r="Y485">
            <v>0</v>
          </cell>
          <cell r="Z485">
            <v>2500</v>
          </cell>
          <cell r="AA485">
            <v>3000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 t="str">
            <v>1999-039</v>
          </cell>
          <cell r="B486" t="str">
            <v>Jonker</v>
          </cell>
          <cell r="C486" t="str">
            <v>Straat</v>
          </cell>
          <cell r="D486" t="str">
            <v>Uithuizermeeden</v>
          </cell>
          <cell r="E486">
            <v>1</v>
          </cell>
          <cell r="G486" t="str">
            <v>Beta</v>
          </cell>
          <cell r="I486">
            <v>1</v>
          </cell>
          <cell r="V486">
            <v>40</v>
          </cell>
          <cell r="X486">
            <v>5750</v>
          </cell>
          <cell r="Y486">
            <v>0</v>
          </cell>
          <cell r="Z486">
            <v>2500</v>
          </cell>
          <cell r="AA486">
            <v>3250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 t="str">
            <v>1999-040</v>
          </cell>
          <cell r="B487" t="str">
            <v>Veba E</v>
          </cell>
          <cell r="C487" t="str">
            <v>0,1--2--;1,2--</v>
          </cell>
          <cell r="D487" t="str">
            <v>Deusen</v>
          </cell>
          <cell r="E487">
            <v>14</v>
          </cell>
          <cell r="G487" t="str">
            <v>Am Wulfgraben</v>
          </cell>
          <cell r="H487">
            <v>271500</v>
          </cell>
          <cell r="I487">
            <v>1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 t="str">
            <v>1999-041</v>
          </cell>
          <cell r="B488" t="str">
            <v>Veba E</v>
          </cell>
          <cell r="C488" t="str">
            <v>1,1--2--</v>
          </cell>
          <cell r="D488" t="str">
            <v>Gelsenkirchen</v>
          </cell>
          <cell r="E488">
            <v>6</v>
          </cell>
          <cell r="G488" t="str">
            <v>Körnerstr.</v>
          </cell>
          <cell r="H488">
            <v>257400</v>
          </cell>
          <cell r="I488">
            <v>1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 t="str">
            <v>1999-042</v>
          </cell>
          <cell r="B489" t="str">
            <v>Anema</v>
          </cell>
          <cell r="C489" t="str">
            <v>Sluis/Haan </v>
          </cell>
          <cell r="D489" t="str">
            <v>Redu</v>
          </cell>
          <cell r="E489">
            <v>1</v>
          </cell>
          <cell r="G489" t="str">
            <v>Poseidon</v>
          </cell>
          <cell r="I489">
            <v>1</v>
          </cell>
          <cell r="Q489">
            <v>39</v>
          </cell>
          <cell r="V489">
            <v>48</v>
          </cell>
          <cell r="X489">
            <v>8000</v>
          </cell>
          <cell r="Y489">
            <v>1000</v>
          </cell>
          <cell r="Z489">
            <v>3000</v>
          </cell>
          <cell r="AA489">
            <v>4000</v>
          </cell>
          <cell r="AB489">
            <v>0</v>
          </cell>
          <cell r="AC489">
            <v>0</v>
          </cell>
          <cell r="AD489">
            <v>0</v>
          </cell>
          <cell r="AK489">
            <v>17.75</v>
          </cell>
          <cell r="AL489">
            <v>1937</v>
          </cell>
        </row>
        <row r="490">
          <cell r="A490" t="str">
            <v>1999-043</v>
          </cell>
          <cell r="B490" t="str">
            <v>Kuiper</v>
          </cell>
          <cell r="C490" t="str">
            <v>Koeleman</v>
          </cell>
          <cell r="D490" t="str">
            <v>Hoofddorp</v>
          </cell>
          <cell r="E490">
            <v>1</v>
          </cell>
          <cell r="G490" t="str">
            <v>Amphion</v>
          </cell>
          <cell r="I490">
            <v>1</v>
          </cell>
          <cell r="V490">
            <v>47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 t="str">
            <v>1999-044</v>
          </cell>
          <cell r="B491" t="str">
            <v>Veba D</v>
          </cell>
          <cell r="C491" t="str">
            <v>1,4--</v>
          </cell>
          <cell r="D491" t="str">
            <v>Ludwigshafen</v>
          </cell>
          <cell r="E491">
            <v>5</v>
          </cell>
          <cell r="G491" t="str">
            <v>3.BA (3.21-3.25)</v>
          </cell>
          <cell r="H491" t="str">
            <v>262300a</v>
          </cell>
          <cell r="I491">
            <v>1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 t="str">
            <v>1999-045</v>
          </cell>
          <cell r="B492" t="str">
            <v>Veba E</v>
          </cell>
          <cell r="C492" t="str">
            <v>1,1--2--4--</v>
          </cell>
          <cell r="D492" t="str">
            <v>Ingolstadt-Etting</v>
          </cell>
          <cell r="E492">
            <v>21</v>
          </cell>
          <cell r="G492" t="str">
            <v>Am Wettstetter 1.BA</v>
          </cell>
          <cell r="H492">
            <v>266400</v>
          </cell>
          <cell r="I492">
            <v>1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 t="str">
            <v>1999-046</v>
          </cell>
          <cell r="B493" t="str">
            <v>Tervoort C.</v>
          </cell>
          <cell r="C493" t="str">
            <v>Tervoort</v>
          </cell>
          <cell r="D493" t="str">
            <v>Egmond-Binnen</v>
          </cell>
          <cell r="E493">
            <v>1</v>
          </cell>
          <cell r="G493" t="str">
            <v>Elbrus</v>
          </cell>
          <cell r="H493" t="str">
            <v>Special</v>
          </cell>
          <cell r="I493">
            <v>1</v>
          </cell>
          <cell r="L493">
            <v>36312</v>
          </cell>
          <cell r="Q493">
            <v>2</v>
          </cell>
          <cell r="V493">
            <v>42</v>
          </cell>
          <cell r="X493">
            <v>4000</v>
          </cell>
          <cell r="Y493">
            <v>1000</v>
          </cell>
          <cell r="Z493">
            <v>1500</v>
          </cell>
          <cell r="AA493">
            <v>1500</v>
          </cell>
          <cell r="AB493">
            <v>0</v>
          </cell>
          <cell r="AC493">
            <v>0</v>
          </cell>
          <cell r="AD493">
            <v>0</v>
          </cell>
          <cell r="AK493">
            <v>65</v>
          </cell>
          <cell r="AL493">
            <v>5940</v>
          </cell>
          <cell r="AM493">
            <v>1</v>
          </cell>
          <cell r="AN493">
            <v>110</v>
          </cell>
        </row>
        <row r="494">
          <cell r="A494" t="str">
            <v>1999-047</v>
          </cell>
          <cell r="B494" t="str">
            <v>Tervoort J.</v>
          </cell>
          <cell r="C494" t="str">
            <v>Tervoort</v>
          </cell>
          <cell r="D494" t="str">
            <v>Egmond-Binnen</v>
          </cell>
          <cell r="E494">
            <v>1</v>
          </cell>
          <cell r="G494" t="str">
            <v>Hekla</v>
          </cell>
          <cell r="H494" t="str">
            <v>Special</v>
          </cell>
          <cell r="I494">
            <v>1</v>
          </cell>
          <cell r="L494">
            <v>36312</v>
          </cell>
          <cell r="Q494">
            <v>50</v>
          </cell>
          <cell r="V494">
            <v>42</v>
          </cell>
          <cell r="X494">
            <v>4000</v>
          </cell>
          <cell r="Y494">
            <v>1000</v>
          </cell>
          <cell r="Z494">
            <v>1500</v>
          </cell>
          <cell r="AA494">
            <v>1500</v>
          </cell>
          <cell r="AB494">
            <v>0</v>
          </cell>
          <cell r="AC494">
            <v>0</v>
          </cell>
          <cell r="AD494">
            <v>0</v>
          </cell>
          <cell r="AK494">
            <v>53.5</v>
          </cell>
          <cell r="AL494">
            <v>4995</v>
          </cell>
        </row>
        <row r="495">
          <cell r="A495" t="str">
            <v>1999-048</v>
          </cell>
          <cell r="B495" t="str">
            <v>Mous</v>
          </cell>
          <cell r="C495" t="str">
            <v>Bootsma </v>
          </cell>
          <cell r="D495" t="str">
            <v>Jutrijp</v>
          </cell>
          <cell r="E495">
            <v>1</v>
          </cell>
          <cell r="G495" t="str">
            <v>Bromo</v>
          </cell>
          <cell r="I495">
            <v>1</v>
          </cell>
          <cell r="V495">
            <v>18</v>
          </cell>
          <cell r="X495">
            <v>4130</v>
          </cell>
          <cell r="Y495">
            <v>1000</v>
          </cell>
          <cell r="Z495">
            <v>1500</v>
          </cell>
          <cell r="AA495">
            <v>1630</v>
          </cell>
          <cell r="AB495">
            <v>0</v>
          </cell>
          <cell r="AC495">
            <v>0</v>
          </cell>
          <cell r="AD495">
            <v>0</v>
          </cell>
          <cell r="AK495">
            <v>15.75</v>
          </cell>
          <cell r="AL495">
            <v>1732</v>
          </cell>
        </row>
        <row r="496">
          <cell r="A496" t="str">
            <v>1999-049</v>
          </cell>
          <cell r="B496" t="str">
            <v>Kloosterman</v>
          </cell>
          <cell r="C496" t="str">
            <v>Bootsma </v>
          </cell>
          <cell r="D496" t="str">
            <v>Franeker</v>
          </cell>
          <cell r="E496">
            <v>1</v>
          </cell>
          <cell r="G496" t="str">
            <v>Taos</v>
          </cell>
          <cell r="I496">
            <v>1</v>
          </cell>
          <cell r="V496">
            <v>18</v>
          </cell>
          <cell r="X496">
            <v>1500</v>
          </cell>
          <cell r="Y496">
            <v>1500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 t="str">
            <v>1999-050</v>
          </cell>
          <cell r="B497" t="str">
            <v>Veba E</v>
          </cell>
          <cell r="C497" t="str">
            <v>0,1--2--</v>
          </cell>
          <cell r="D497" t="str">
            <v>Dortmund</v>
          </cell>
          <cell r="E497">
            <v>20</v>
          </cell>
          <cell r="G497" t="str">
            <v>Mamertusstr.</v>
          </cell>
          <cell r="H497">
            <v>258800</v>
          </cell>
          <cell r="I497">
            <v>1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 t="str">
            <v>1999-051</v>
          </cell>
          <cell r="B498" t="str">
            <v>Veba D</v>
          </cell>
          <cell r="C498" t="str">
            <v>1,1--2--</v>
          </cell>
          <cell r="D498" t="str">
            <v>Ludwigshafen</v>
          </cell>
          <cell r="E498">
            <v>13</v>
          </cell>
          <cell r="G498" t="str">
            <v>3.BA (3.1-9,3.26-29)</v>
          </cell>
          <cell r="H498" t="str">
            <v>262300b</v>
          </cell>
          <cell r="I498">
            <v>1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 t="str">
            <v>1999-052</v>
          </cell>
          <cell r="B499" t="str">
            <v>Veba E</v>
          </cell>
          <cell r="C499" t="str">
            <v>0,1--5--</v>
          </cell>
          <cell r="D499" t="str">
            <v>Bottrop</v>
          </cell>
          <cell r="E499">
            <v>13</v>
          </cell>
          <cell r="G499" t="str">
            <v>Anton-Brandtweg</v>
          </cell>
          <cell r="H499">
            <v>280009</v>
          </cell>
          <cell r="I499">
            <v>1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 t="str">
            <v>1999-053</v>
          </cell>
          <cell r="B500" t="str">
            <v>Veba E</v>
          </cell>
          <cell r="C500" t="str">
            <v>0,1--2--</v>
          </cell>
          <cell r="D500" t="str">
            <v>Datteln</v>
          </cell>
          <cell r="E500">
            <v>22</v>
          </cell>
          <cell r="G500" t="str">
            <v>Hagemer Feld</v>
          </cell>
          <cell r="H500">
            <v>266100</v>
          </cell>
          <cell r="I500">
            <v>1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  <row r="501">
          <cell r="A501" t="str">
            <v>1999-054</v>
          </cell>
          <cell r="B501" t="str">
            <v>Mey de </v>
          </cell>
          <cell r="C501" t="str">
            <v>Breugem</v>
          </cell>
          <cell r="D501" t="str">
            <v>Bergschenhoek</v>
          </cell>
          <cell r="E501">
            <v>1</v>
          </cell>
          <cell r="G501" t="str">
            <v>Etna</v>
          </cell>
          <cell r="I501">
            <v>1</v>
          </cell>
          <cell r="V501">
            <v>55</v>
          </cell>
          <cell r="X501">
            <v>5500</v>
          </cell>
          <cell r="Y501">
            <v>1500</v>
          </cell>
          <cell r="Z501">
            <v>2000</v>
          </cell>
          <cell r="AA501">
            <v>2000</v>
          </cell>
          <cell r="AB501">
            <v>0</v>
          </cell>
          <cell r="AC501">
            <v>0</v>
          </cell>
          <cell r="AD501">
            <v>0</v>
          </cell>
        </row>
        <row r="502">
          <cell r="A502" t="str">
            <v>1999-055</v>
          </cell>
          <cell r="B502" t="str">
            <v>Veba D</v>
          </cell>
          <cell r="C502" t="str">
            <v>0,1--</v>
          </cell>
          <cell r="D502" t="str">
            <v>Dortmund</v>
          </cell>
          <cell r="E502">
            <v>5</v>
          </cell>
          <cell r="G502" t="str">
            <v>Westhusenerstr.</v>
          </cell>
          <cell r="H502">
            <v>903036</v>
          </cell>
          <cell r="I502">
            <v>1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</row>
        <row r="503">
          <cell r="A503" t="str">
            <v>1999-056</v>
          </cell>
          <cell r="B503" t="str">
            <v>Veba E</v>
          </cell>
          <cell r="C503" t="str">
            <v>1,1--2--</v>
          </cell>
          <cell r="D503" t="str">
            <v>Hanau</v>
          </cell>
          <cell r="E503">
            <v>15</v>
          </cell>
          <cell r="G503" t="str">
            <v>Klein-Auheim BA 1.3</v>
          </cell>
          <cell r="H503" t="str">
            <v>255600c</v>
          </cell>
          <cell r="I503">
            <v>1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</row>
        <row r="504">
          <cell r="A504" t="str">
            <v>1999-057</v>
          </cell>
          <cell r="B504" t="str">
            <v>Schouten</v>
          </cell>
          <cell r="C504" t="str">
            <v>Reehorst ter</v>
          </cell>
          <cell r="D504" t="str">
            <v>Tienhoven</v>
          </cell>
          <cell r="E504">
            <v>1</v>
          </cell>
          <cell r="G504" t="str">
            <v>Etna</v>
          </cell>
          <cell r="H504" t="str">
            <v>S-1</v>
          </cell>
          <cell r="I504">
            <v>1</v>
          </cell>
          <cell r="V504">
            <v>35</v>
          </cell>
          <cell r="X504">
            <v>11500</v>
          </cell>
          <cell r="Y504">
            <v>2580</v>
          </cell>
          <cell r="Z504">
            <v>4000</v>
          </cell>
          <cell r="AA504">
            <v>4920</v>
          </cell>
          <cell r="AB504">
            <v>0</v>
          </cell>
          <cell r="AC504">
            <v>0</v>
          </cell>
          <cell r="AD504">
            <v>0</v>
          </cell>
          <cell r="AK504">
            <v>18.5</v>
          </cell>
          <cell r="AL504">
            <v>1995</v>
          </cell>
        </row>
        <row r="505">
          <cell r="A505" t="str">
            <v>1999-058</v>
          </cell>
          <cell r="B505" t="str">
            <v>Wallast</v>
          </cell>
          <cell r="C505" t="str">
            <v>Jobse</v>
          </cell>
          <cell r="D505" t="str">
            <v>Vlissingen</v>
          </cell>
          <cell r="E505">
            <v>1</v>
          </cell>
          <cell r="G505" t="str">
            <v>Special</v>
          </cell>
          <cell r="I505">
            <v>1</v>
          </cell>
          <cell r="L505">
            <v>36629</v>
          </cell>
          <cell r="Q505">
            <v>43</v>
          </cell>
          <cell r="R505" t="str">
            <v>S</v>
          </cell>
          <cell r="X505">
            <v>34600</v>
          </cell>
          <cell r="Y505">
            <v>1500</v>
          </cell>
          <cell r="Z505">
            <v>15000</v>
          </cell>
          <cell r="AA505">
            <v>17500</v>
          </cell>
          <cell r="AB505">
            <v>600</v>
          </cell>
          <cell r="AC505">
            <v>0</v>
          </cell>
          <cell r="AD505">
            <v>0</v>
          </cell>
          <cell r="AK505">
            <v>171</v>
          </cell>
          <cell r="AL505">
            <v>18915</v>
          </cell>
        </row>
        <row r="506">
          <cell r="A506" t="str">
            <v>1999-059</v>
          </cell>
          <cell r="B506" t="str">
            <v>Veba E</v>
          </cell>
          <cell r="C506" t="str">
            <v>0,1--2--4--</v>
          </cell>
          <cell r="D506" t="str">
            <v>Brühl</v>
          </cell>
          <cell r="E506">
            <v>12</v>
          </cell>
          <cell r="G506" t="str">
            <v>WWP 3.BA Hannah-Arenth</v>
          </cell>
          <cell r="H506">
            <v>266800</v>
          </cell>
          <cell r="I506">
            <v>1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</row>
        <row r="507">
          <cell r="A507" t="str">
            <v>1999-060</v>
          </cell>
          <cell r="B507" t="str">
            <v>Dijk van</v>
          </cell>
          <cell r="C507" t="str">
            <v>Sluis/Haan </v>
          </cell>
          <cell r="D507" t="str">
            <v>Drachten</v>
          </cell>
          <cell r="E507">
            <v>1</v>
          </cell>
          <cell r="G507" t="str">
            <v>Bromo</v>
          </cell>
          <cell r="H507">
            <v>111</v>
          </cell>
          <cell r="I507">
            <v>1</v>
          </cell>
          <cell r="V507">
            <v>48</v>
          </cell>
          <cell r="X507">
            <v>7500</v>
          </cell>
          <cell r="Y507">
            <v>1500</v>
          </cell>
          <cell r="Z507">
            <v>3000</v>
          </cell>
          <cell r="AA507">
            <v>3000</v>
          </cell>
          <cell r="AB507">
            <v>0</v>
          </cell>
          <cell r="AC507">
            <v>0</v>
          </cell>
          <cell r="AD507">
            <v>0</v>
          </cell>
        </row>
        <row r="508">
          <cell r="A508" t="str">
            <v>1999-061</v>
          </cell>
          <cell r="B508" t="str">
            <v>Ervens</v>
          </cell>
          <cell r="C508" t="str">
            <v>Sluis/Haan </v>
          </cell>
          <cell r="D508" t="str">
            <v>Smallingerband</v>
          </cell>
          <cell r="E508">
            <v>1</v>
          </cell>
          <cell r="I508">
            <v>1</v>
          </cell>
          <cell r="V508">
            <v>48</v>
          </cell>
          <cell r="X508">
            <v>1500</v>
          </cell>
          <cell r="Y508">
            <v>0</v>
          </cell>
          <cell r="Z508">
            <v>1500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</row>
        <row r="509">
          <cell r="A509" t="str">
            <v>1999-062</v>
          </cell>
          <cell r="B509" t="str">
            <v>Veba E</v>
          </cell>
          <cell r="C509" t="str">
            <v>0,1--2-- AG</v>
          </cell>
          <cell r="D509" t="str">
            <v>Halle-Saale</v>
          </cell>
          <cell r="E509">
            <v>20</v>
          </cell>
          <cell r="G509" t="str">
            <v>Heide-Süd FGJ</v>
          </cell>
          <cell r="H509">
            <v>264700</v>
          </cell>
          <cell r="I509">
            <v>1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</row>
        <row r="510">
          <cell r="A510" t="str">
            <v>1999-063</v>
          </cell>
          <cell r="B510" t="str">
            <v>Veba E</v>
          </cell>
          <cell r="C510" t="str">
            <v>0,1--2-- AG,LG</v>
          </cell>
          <cell r="D510" t="str">
            <v>Dresden-Laubegast</v>
          </cell>
          <cell r="E510">
            <v>27</v>
          </cell>
          <cell r="G510" t="str">
            <v>1.2.BA Leuben</v>
          </cell>
          <cell r="H510">
            <v>264100</v>
          </cell>
          <cell r="I510">
            <v>1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</row>
        <row r="511">
          <cell r="A511" t="str">
            <v>1999-064</v>
          </cell>
          <cell r="B511" t="str">
            <v>7-Woningen</v>
          </cell>
          <cell r="C511" t="str">
            <v>Tervoort</v>
          </cell>
          <cell r="D511" t="str">
            <v>Egmond-Binnen</v>
          </cell>
          <cell r="E511">
            <v>7</v>
          </cell>
          <cell r="G511" t="str">
            <v>Senior</v>
          </cell>
          <cell r="H511" t="str">
            <v>Special</v>
          </cell>
          <cell r="I511">
            <v>1</v>
          </cell>
          <cell r="V511">
            <v>42</v>
          </cell>
          <cell r="X511">
            <v>19250</v>
          </cell>
          <cell r="Y511">
            <v>5000</v>
          </cell>
          <cell r="Z511">
            <v>7000</v>
          </cell>
          <cell r="AA511">
            <v>7250</v>
          </cell>
          <cell r="AB511">
            <v>0</v>
          </cell>
          <cell r="AC511">
            <v>0</v>
          </cell>
          <cell r="AD511">
            <v>0</v>
          </cell>
          <cell r="AK511">
            <v>27.5</v>
          </cell>
          <cell r="AL511">
            <v>2535</v>
          </cell>
        </row>
        <row r="512">
          <cell r="A512" t="str">
            <v>1999-065</v>
          </cell>
          <cell r="B512" t="str">
            <v>Veba E</v>
          </cell>
          <cell r="C512" t="str">
            <v>0,1--2-- 30!!</v>
          </cell>
          <cell r="D512" t="str">
            <v>Witten</v>
          </cell>
          <cell r="E512">
            <v>8</v>
          </cell>
          <cell r="G512" t="str">
            <v>Am Anger</v>
          </cell>
          <cell r="H512">
            <v>280006</v>
          </cell>
          <cell r="I512">
            <v>1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</row>
        <row r="513">
          <cell r="A513" t="str">
            <v>1999-066</v>
          </cell>
          <cell r="B513" t="str">
            <v>Veba D</v>
          </cell>
          <cell r="C513" t="str">
            <v>0,1--2--4--</v>
          </cell>
          <cell r="D513" t="str">
            <v>Essen-Kray</v>
          </cell>
          <cell r="E513">
            <v>16</v>
          </cell>
          <cell r="G513" t="str">
            <v>Sammelband</v>
          </cell>
          <cell r="H513">
            <v>280011</v>
          </cell>
          <cell r="I513">
            <v>1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</row>
        <row r="514">
          <cell r="A514" t="str">
            <v>1999-067</v>
          </cell>
          <cell r="B514" t="str">
            <v>Koeleman</v>
          </cell>
          <cell r="C514" t="str">
            <v>Koeleman</v>
          </cell>
          <cell r="D514" t="str">
            <v>Gouda</v>
          </cell>
          <cell r="E514">
            <v>3</v>
          </cell>
          <cell r="G514" t="str">
            <v>Eigen ontw.</v>
          </cell>
          <cell r="I514">
            <v>1</v>
          </cell>
          <cell r="V514">
            <v>47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</row>
        <row r="515">
          <cell r="A515" t="str">
            <v>1999-068</v>
          </cell>
          <cell r="B515" t="str">
            <v>Sijstma</v>
          </cell>
          <cell r="C515" t="str">
            <v>Sluis/Haan </v>
          </cell>
          <cell r="D515" t="str">
            <v>Slochteren</v>
          </cell>
          <cell r="E515">
            <v>1</v>
          </cell>
          <cell r="G515" t="str">
            <v>Etna</v>
          </cell>
          <cell r="H515" t="str">
            <v>Special</v>
          </cell>
          <cell r="I515">
            <v>1</v>
          </cell>
          <cell r="V515">
            <v>48</v>
          </cell>
          <cell r="X515">
            <v>6750</v>
          </cell>
          <cell r="Y515">
            <v>1500</v>
          </cell>
          <cell r="Z515">
            <v>2500</v>
          </cell>
          <cell r="AA515">
            <v>2750</v>
          </cell>
          <cell r="AB515">
            <v>0</v>
          </cell>
          <cell r="AC515">
            <v>0</v>
          </cell>
          <cell r="AD515">
            <v>0</v>
          </cell>
          <cell r="AK515">
            <v>23</v>
          </cell>
          <cell r="AL515">
            <v>2500</v>
          </cell>
        </row>
        <row r="516">
          <cell r="A516" t="str">
            <v>1999-069</v>
          </cell>
          <cell r="B516" t="str">
            <v>Knol</v>
          </cell>
          <cell r="C516" t="str">
            <v>Straat</v>
          </cell>
          <cell r="D516" t="str">
            <v>Uithuizermeeden</v>
          </cell>
          <cell r="E516">
            <v>1</v>
          </cell>
          <cell r="G516" t="str">
            <v>Bromo</v>
          </cell>
          <cell r="H516" t="str">
            <v>Gar.kap</v>
          </cell>
          <cell r="I516">
            <v>1</v>
          </cell>
          <cell r="V516">
            <v>40</v>
          </cell>
          <cell r="X516">
            <v>4950</v>
          </cell>
          <cell r="Y516">
            <v>0</v>
          </cell>
          <cell r="Z516">
            <v>2000</v>
          </cell>
          <cell r="AA516">
            <v>2950</v>
          </cell>
          <cell r="AB516">
            <v>0</v>
          </cell>
          <cell r="AC516">
            <v>0</v>
          </cell>
          <cell r="AD516">
            <v>0</v>
          </cell>
        </row>
        <row r="517">
          <cell r="A517" t="str">
            <v>1999-070</v>
          </cell>
          <cell r="B517" t="str">
            <v>Pastoor</v>
          </cell>
          <cell r="C517" t="str">
            <v>Straat</v>
          </cell>
          <cell r="D517" t="str">
            <v>Uithuizermeeden</v>
          </cell>
          <cell r="E517">
            <v>1</v>
          </cell>
          <cell r="G517" t="str">
            <v>Beta</v>
          </cell>
          <cell r="H517" t="str">
            <v>Gar.kap</v>
          </cell>
          <cell r="I517">
            <v>1</v>
          </cell>
          <cell r="V517">
            <v>40</v>
          </cell>
          <cell r="X517">
            <v>7750</v>
          </cell>
          <cell r="Y517">
            <v>0</v>
          </cell>
          <cell r="Z517">
            <v>3500</v>
          </cell>
          <cell r="AA517">
            <v>4250</v>
          </cell>
          <cell r="AB517">
            <v>0</v>
          </cell>
          <cell r="AC517">
            <v>0</v>
          </cell>
          <cell r="AD517">
            <v>0</v>
          </cell>
        </row>
        <row r="518">
          <cell r="A518" t="str">
            <v>1999-071</v>
          </cell>
          <cell r="B518" t="str">
            <v>Braake te</v>
          </cell>
          <cell r="C518" t="str">
            <v>Driehoek</v>
          </cell>
          <cell r="D518" t="str">
            <v>Tjuchem</v>
          </cell>
          <cell r="E518">
            <v>1</v>
          </cell>
          <cell r="G518" t="str">
            <v>Etna</v>
          </cell>
          <cell r="H518" t="str">
            <v>Special</v>
          </cell>
          <cell r="I518">
            <v>1</v>
          </cell>
          <cell r="V518">
            <v>53</v>
          </cell>
          <cell r="X518">
            <v>5000</v>
          </cell>
          <cell r="Y518">
            <v>1500</v>
          </cell>
          <cell r="Z518">
            <v>1500</v>
          </cell>
          <cell r="AA518">
            <v>2000</v>
          </cell>
          <cell r="AB518">
            <v>0</v>
          </cell>
          <cell r="AC518">
            <v>0</v>
          </cell>
          <cell r="AD518">
            <v>0</v>
          </cell>
        </row>
        <row r="519">
          <cell r="A519" t="str">
            <v>1999-072</v>
          </cell>
          <cell r="B519" t="str">
            <v>Veba E</v>
          </cell>
          <cell r="C519" t="str">
            <v>1,1--2--</v>
          </cell>
          <cell r="D519" t="str">
            <v>Hanau</v>
          </cell>
          <cell r="E519">
            <v>8</v>
          </cell>
          <cell r="G519" t="str">
            <v>Klein Auheim BA 1.4</v>
          </cell>
          <cell r="H519" t="str">
            <v>255600d</v>
          </cell>
          <cell r="I519">
            <v>1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</row>
        <row r="520">
          <cell r="A520" t="str">
            <v>1999-073</v>
          </cell>
          <cell r="B520" t="str">
            <v>Kiers</v>
          </cell>
          <cell r="C520" t="str">
            <v>Clabbers</v>
          </cell>
          <cell r="D520" t="str">
            <v>Swalmen</v>
          </cell>
          <cell r="E520">
            <v>1</v>
          </cell>
          <cell r="I520">
            <v>1</v>
          </cell>
          <cell r="V520">
            <v>50</v>
          </cell>
          <cell r="X520">
            <v>8800</v>
          </cell>
          <cell r="Y520">
            <v>4000</v>
          </cell>
          <cell r="Z520">
            <v>2000</v>
          </cell>
          <cell r="AA520">
            <v>2800</v>
          </cell>
          <cell r="AB520">
            <v>0</v>
          </cell>
          <cell r="AC520">
            <v>0</v>
          </cell>
          <cell r="AD520">
            <v>0</v>
          </cell>
        </row>
        <row r="521">
          <cell r="A521" t="str">
            <v>1999-074</v>
          </cell>
          <cell r="B521" t="str">
            <v>Veba E</v>
          </cell>
          <cell r="C521" t="str">
            <v>0,1--2--5--</v>
          </cell>
          <cell r="D521" t="str">
            <v>Gladbeck</v>
          </cell>
          <cell r="E521">
            <v>22</v>
          </cell>
          <cell r="G521" t="str">
            <v>Klopstock-Uhland</v>
          </cell>
          <cell r="H521">
            <v>280004</v>
          </cell>
          <cell r="I521">
            <v>1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</row>
        <row r="522">
          <cell r="A522" t="str">
            <v>1999-075</v>
          </cell>
          <cell r="B522" t="str">
            <v>Veba E</v>
          </cell>
          <cell r="C522" t="str">
            <v>1,4--</v>
          </cell>
          <cell r="D522" t="str">
            <v>Dietzenbach</v>
          </cell>
          <cell r="E522">
            <v>5</v>
          </cell>
          <cell r="G522" t="str">
            <v>Frankfurterstr.</v>
          </cell>
          <cell r="H522">
            <v>266000</v>
          </cell>
          <cell r="I522">
            <v>1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</row>
        <row r="523">
          <cell r="A523" t="str">
            <v>1999-076</v>
          </cell>
          <cell r="B523" t="str">
            <v>Veba E</v>
          </cell>
          <cell r="C523" t="str">
            <v>0,1--2--</v>
          </cell>
          <cell r="D523" t="str">
            <v>Gelsenkirchen</v>
          </cell>
          <cell r="E523">
            <v>12</v>
          </cell>
          <cell r="G523" t="str">
            <v>Ostpreußenstr. I</v>
          </cell>
          <cell r="H523">
            <v>280015</v>
          </cell>
          <cell r="I523">
            <v>1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</row>
        <row r="524">
          <cell r="A524" t="str">
            <v>1999-077</v>
          </cell>
          <cell r="B524" t="str">
            <v>Veba E</v>
          </cell>
          <cell r="C524" t="str">
            <v>0,1--2--</v>
          </cell>
          <cell r="D524" t="str">
            <v>Gelsenkirchen</v>
          </cell>
          <cell r="E524">
            <v>20</v>
          </cell>
          <cell r="G524" t="str">
            <v>Ostpreußenstr. II</v>
          </cell>
          <cell r="H524">
            <v>280019</v>
          </cell>
          <cell r="I524">
            <v>1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</row>
        <row r="525">
          <cell r="A525" t="str">
            <v>1999-078</v>
          </cell>
          <cell r="B525" t="str">
            <v>Gerbranda</v>
          </cell>
          <cell r="C525" t="str">
            <v>Broek vd</v>
          </cell>
          <cell r="D525" t="str">
            <v> </v>
          </cell>
          <cell r="E525">
            <v>1</v>
          </cell>
          <cell r="G525" t="str">
            <v>Elbrus</v>
          </cell>
          <cell r="H525" t="str">
            <v>Special</v>
          </cell>
          <cell r="I525">
            <v>1</v>
          </cell>
          <cell r="V525">
            <v>14</v>
          </cell>
          <cell r="X525">
            <v>9000</v>
          </cell>
          <cell r="Y525">
            <v>1500</v>
          </cell>
          <cell r="Z525">
            <v>3500</v>
          </cell>
          <cell r="AA525">
            <v>4000</v>
          </cell>
          <cell r="AB525">
            <v>0</v>
          </cell>
          <cell r="AC525">
            <v>0</v>
          </cell>
          <cell r="AD525">
            <v>0</v>
          </cell>
        </row>
        <row r="526">
          <cell r="A526" t="str">
            <v>1999-079</v>
          </cell>
          <cell r="B526" t="str">
            <v>Veba E</v>
          </cell>
          <cell r="C526" t="str">
            <v>0,1--2--5-- MG!!</v>
          </cell>
          <cell r="D526" t="str">
            <v>Herne</v>
          </cell>
          <cell r="E526">
            <v>28</v>
          </cell>
          <cell r="G526" t="str">
            <v>Schadenburgstr.</v>
          </cell>
          <cell r="H526">
            <v>269400</v>
          </cell>
          <cell r="I526">
            <v>1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</row>
        <row r="527">
          <cell r="A527" t="str">
            <v>1999-080</v>
          </cell>
          <cell r="B527" t="str">
            <v>Veba E</v>
          </cell>
          <cell r="C527" t="str">
            <v>0,1--2--4--</v>
          </cell>
          <cell r="D527" t="str">
            <v>Brühl</v>
          </cell>
          <cell r="E527">
            <v>9</v>
          </cell>
          <cell r="G527" t="str">
            <v>WWP 4.BA</v>
          </cell>
          <cell r="H527">
            <v>267000</v>
          </cell>
          <cell r="I527">
            <v>1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</row>
        <row r="528">
          <cell r="A528" t="str">
            <v>1999-081</v>
          </cell>
          <cell r="B528" t="str">
            <v>Veba E</v>
          </cell>
          <cell r="C528" t="str">
            <v>0,1--2--</v>
          </cell>
          <cell r="D528" t="str">
            <v>Castrop-Rauxel</v>
          </cell>
          <cell r="E528">
            <v>10</v>
          </cell>
          <cell r="G528" t="str">
            <v>Am Graben 1.BA</v>
          </cell>
          <cell r="H528">
            <v>265100</v>
          </cell>
          <cell r="I528">
            <v>1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</row>
        <row r="529">
          <cell r="A529" t="str">
            <v>1999-082</v>
          </cell>
          <cell r="B529" t="str">
            <v>Veba E</v>
          </cell>
          <cell r="C529" t="str">
            <v>0,1--2--4--</v>
          </cell>
          <cell r="D529" t="str">
            <v>Castrop-Rauxel</v>
          </cell>
          <cell r="E529">
            <v>13</v>
          </cell>
          <cell r="G529" t="str">
            <v>Arminenstr. 2.BA</v>
          </cell>
          <cell r="H529">
            <v>265200</v>
          </cell>
          <cell r="I529">
            <v>1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</row>
        <row r="530">
          <cell r="A530" t="str">
            <v>1999-083</v>
          </cell>
          <cell r="B530" t="str">
            <v>Stegenga</v>
          </cell>
          <cell r="C530" t="str">
            <v>Leenstra</v>
          </cell>
          <cell r="D530" t="str">
            <v>Oudega-West</v>
          </cell>
          <cell r="E530">
            <v>1</v>
          </cell>
          <cell r="I530">
            <v>1</v>
          </cell>
          <cell r="V530">
            <v>32</v>
          </cell>
          <cell r="X530">
            <v>7500</v>
          </cell>
          <cell r="Y530">
            <v>0</v>
          </cell>
          <cell r="Z530">
            <v>3500</v>
          </cell>
          <cell r="AA530">
            <v>4000</v>
          </cell>
          <cell r="AB530">
            <v>0</v>
          </cell>
          <cell r="AC530">
            <v>0</v>
          </cell>
          <cell r="AD530">
            <v>0</v>
          </cell>
        </row>
        <row r="531">
          <cell r="A531" t="str">
            <v>1999-084</v>
          </cell>
          <cell r="B531" t="str">
            <v>Veba E</v>
          </cell>
          <cell r="C531" t="str">
            <v>0,1--2--4--5--</v>
          </cell>
          <cell r="D531" t="str">
            <v>Gladbeck</v>
          </cell>
          <cell r="E531">
            <v>32</v>
          </cell>
          <cell r="G531" t="str">
            <v>Hauerweg</v>
          </cell>
          <cell r="H531">
            <v>243700</v>
          </cell>
          <cell r="I531">
            <v>1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</row>
        <row r="532">
          <cell r="A532" t="str">
            <v>1999-085</v>
          </cell>
          <cell r="B532" t="str">
            <v>Veba E</v>
          </cell>
          <cell r="C532" t="str">
            <v>0,2--</v>
          </cell>
          <cell r="D532" t="str">
            <v>Gelsenkirchen</v>
          </cell>
          <cell r="E532">
            <v>2</v>
          </cell>
          <cell r="G532" t="str">
            <v>Kampstr.</v>
          </cell>
          <cell r="H532">
            <v>280016</v>
          </cell>
          <cell r="I532">
            <v>1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</row>
        <row r="533">
          <cell r="A533" t="str">
            <v>1999-086</v>
          </cell>
          <cell r="B533" t="str">
            <v>Veba E</v>
          </cell>
          <cell r="C533" t="str">
            <v>1,1--2-- A,L,D</v>
          </cell>
          <cell r="D533" t="str">
            <v>Idstein</v>
          </cell>
          <cell r="E533">
            <v>16</v>
          </cell>
          <cell r="G533" t="str">
            <v>Gerberweg</v>
          </cell>
          <cell r="H533">
            <v>280044</v>
          </cell>
          <cell r="I533">
            <v>1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</row>
        <row r="534">
          <cell r="A534" t="str">
            <v>1999-087</v>
          </cell>
          <cell r="B534" t="str">
            <v>Veba E</v>
          </cell>
          <cell r="C534" t="str">
            <v>1,2--</v>
          </cell>
          <cell r="D534" t="str">
            <v>Gelsenkirchen</v>
          </cell>
          <cell r="E534">
            <v>2</v>
          </cell>
          <cell r="G534" t="str">
            <v>Hagenbredde</v>
          </cell>
          <cell r="H534">
            <v>250000</v>
          </cell>
          <cell r="I534">
            <v>1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</row>
        <row r="535">
          <cell r="A535" t="str">
            <v>1999-088</v>
          </cell>
          <cell r="B535" t="str">
            <v>Veba E</v>
          </cell>
          <cell r="C535" t="str">
            <v>0,1--2--</v>
          </cell>
          <cell r="D535" t="str">
            <v>Gladbeck</v>
          </cell>
          <cell r="E535">
            <v>8</v>
          </cell>
          <cell r="G535" t="str">
            <v>Görlitzerstr.</v>
          </cell>
          <cell r="H535">
            <v>280021</v>
          </cell>
          <cell r="I535">
            <v>1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</row>
        <row r="536">
          <cell r="A536" t="str">
            <v>1999-089</v>
          </cell>
          <cell r="B536" t="str">
            <v>Hilberink</v>
          </cell>
          <cell r="C536" t="str">
            <v>Broek vd</v>
          </cell>
          <cell r="D536" t="str">
            <v>Apeldoorn</v>
          </cell>
          <cell r="E536">
            <v>1</v>
          </cell>
          <cell r="G536" t="str">
            <v> </v>
          </cell>
          <cell r="H536" t="str">
            <v> </v>
          </cell>
          <cell r="I536">
            <v>1</v>
          </cell>
          <cell r="V536">
            <v>14</v>
          </cell>
          <cell r="X536">
            <v>2500</v>
          </cell>
          <cell r="Y536">
            <v>2500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</row>
        <row r="537">
          <cell r="A537" t="str">
            <v>1999-090</v>
          </cell>
          <cell r="B537" t="str">
            <v>Veba E</v>
          </cell>
          <cell r="C537" t="str">
            <v>0,1--2--4--5--A</v>
          </cell>
          <cell r="D537" t="str">
            <v>Essen</v>
          </cell>
          <cell r="E537">
            <v>48</v>
          </cell>
          <cell r="G537" t="str">
            <v>Großwesterkamp</v>
          </cell>
          <cell r="H537">
            <v>280036</v>
          </cell>
          <cell r="I537">
            <v>1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</row>
        <row r="538">
          <cell r="A538" t="str">
            <v>1999-091</v>
          </cell>
          <cell r="B538" t="str">
            <v>Veba E</v>
          </cell>
          <cell r="C538" t="str">
            <v>0,1--2--</v>
          </cell>
          <cell r="D538" t="str">
            <v>Breckerfeld</v>
          </cell>
          <cell r="E538">
            <v>14</v>
          </cell>
          <cell r="G538" t="str">
            <v>Gencayerstr.</v>
          </cell>
          <cell r="H538">
            <v>280012</v>
          </cell>
          <cell r="I538">
            <v>1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</row>
        <row r="539">
          <cell r="A539" t="str">
            <v>1999-092</v>
          </cell>
          <cell r="B539" t="str">
            <v>Brouwer</v>
          </cell>
          <cell r="C539" t="str">
            <v>Leenstra</v>
          </cell>
          <cell r="D539" t="str">
            <v>Oudega</v>
          </cell>
          <cell r="E539">
            <v>1</v>
          </cell>
          <cell r="G539" t="str">
            <v>Special</v>
          </cell>
          <cell r="H539" t="str">
            <v>Gamma</v>
          </cell>
          <cell r="I539">
            <v>1</v>
          </cell>
          <cell r="V539">
            <v>32</v>
          </cell>
          <cell r="X539">
            <v>6000</v>
          </cell>
          <cell r="Y539">
            <v>1500</v>
          </cell>
          <cell r="Z539">
            <v>2000</v>
          </cell>
          <cell r="AA539">
            <v>2500</v>
          </cell>
          <cell r="AB539">
            <v>0</v>
          </cell>
          <cell r="AC539">
            <v>0</v>
          </cell>
          <cell r="AD539">
            <v>0</v>
          </cell>
        </row>
        <row r="540">
          <cell r="A540" t="str">
            <v>1999-093</v>
          </cell>
          <cell r="B540" t="str">
            <v>Veba E</v>
          </cell>
          <cell r="C540" t="str">
            <v>0,1--2-- A,M</v>
          </cell>
          <cell r="D540" t="str">
            <v>Halle-Saale</v>
          </cell>
          <cell r="E540">
            <v>10</v>
          </cell>
          <cell r="G540" t="str">
            <v>Heide-Süd KL</v>
          </cell>
          <cell r="H540">
            <v>264700</v>
          </cell>
          <cell r="I540">
            <v>1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</row>
        <row r="541">
          <cell r="A541" t="str">
            <v>1999-094</v>
          </cell>
          <cell r="B541" t="str">
            <v>Derks</v>
          </cell>
          <cell r="C541" t="str">
            <v>Sluis/Haan </v>
          </cell>
          <cell r="D541" t="str">
            <v>Annen</v>
          </cell>
          <cell r="E541">
            <v>1</v>
          </cell>
          <cell r="G541" t="str">
            <v>Bromo</v>
          </cell>
          <cell r="I541">
            <v>1</v>
          </cell>
          <cell r="V541">
            <v>48</v>
          </cell>
          <cell r="X541">
            <v>4225</v>
          </cell>
          <cell r="Y541">
            <v>0</v>
          </cell>
          <cell r="Z541">
            <v>2000</v>
          </cell>
          <cell r="AA541">
            <v>2225</v>
          </cell>
          <cell r="AB541">
            <v>0</v>
          </cell>
          <cell r="AC541">
            <v>0</v>
          </cell>
          <cell r="AD541">
            <v>0</v>
          </cell>
        </row>
        <row r="542">
          <cell r="A542" t="str">
            <v>1999-095</v>
          </cell>
          <cell r="B542" t="str">
            <v>Woltjer</v>
          </cell>
          <cell r="C542" t="str">
            <v>Straat</v>
          </cell>
          <cell r="D542" t="str">
            <v>Uithuizen</v>
          </cell>
          <cell r="E542">
            <v>1</v>
          </cell>
          <cell r="G542" t="str">
            <v>Bromo</v>
          </cell>
          <cell r="I542">
            <v>1</v>
          </cell>
          <cell r="V542">
            <v>40</v>
          </cell>
          <cell r="X542">
            <v>4500</v>
          </cell>
          <cell r="Y542">
            <v>0</v>
          </cell>
          <cell r="Z542">
            <v>2000</v>
          </cell>
          <cell r="AA542">
            <v>2500</v>
          </cell>
          <cell r="AB542">
            <v>0</v>
          </cell>
          <cell r="AC542">
            <v>0</v>
          </cell>
          <cell r="AD542">
            <v>0</v>
          </cell>
        </row>
        <row r="543">
          <cell r="A543" t="str">
            <v>1999-096</v>
          </cell>
          <cell r="B543" t="str">
            <v>Veba E</v>
          </cell>
          <cell r="C543" t="str">
            <v>0,1--2--</v>
          </cell>
          <cell r="D543" t="str">
            <v>Bochum</v>
          </cell>
          <cell r="E543">
            <v>6</v>
          </cell>
          <cell r="G543" t="str">
            <v>Pfarrer-Krämerstr.</v>
          </cell>
          <cell r="H543">
            <v>258300</v>
          </cell>
          <cell r="I543">
            <v>1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</row>
        <row r="544">
          <cell r="A544" t="str">
            <v>1999-097</v>
          </cell>
          <cell r="B544" t="str">
            <v>Bezemer</v>
          </cell>
          <cell r="C544" t="str">
            <v>Roggeband</v>
          </cell>
          <cell r="D544" t="str">
            <v>Zierikzee</v>
          </cell>
          <cell r="E544">
            <v>1</v>
          </cell>
          <cell r="I544">
            <v>1</v>
          </cell>
          <cell r="R544" t="str">
            <v>S</v>
          </cell>
          <cell r="V544">
            <v>36</v>
          </cell>
          <cell r="X544">
            <v>18053</v>
          </cell>
          <cell r="Y544">
            <v>2553</v>
          </cell>
          <cell r="Z544">
            <v>7000</v>
          </cell>
          <cell r="AA544">
            <v>8500</v>
          </cell>
          <cell r="AB544">
            <v>0</v>
          </cell>
          <cell r="AC544">
            <v>0</v>
          </cell>
          <cell r="AD544">
            <v>0</v>
          </cell>
          <cell r="AK544">
            <v>48.25</v>
          </cell>
          <cell r="AL544">
            <v>5187</v>
          </cell>
        </row>
        <row r="545">
          <cell r="A545" t="str">
            <v>1999-098</v>
          </cell>
          <cell r="B545" t="str">
            <v>Bush</v>
          </cell>
          <cell r="C545" t="str">
            <v>Tervoort</v>
          </cell>
          <cell r="D545" t="str">
            <v>Heiloo</v>
          </cell>
          <cell r="E545">
            <v>1</v>
          </cell>
          <cell r="G545" t="str">
            <v>T-woning</v>
          </cell>
          <cell r="I545">
            <v>1</v>
          </cell>
          <cell r="V545">
            <v>42</v>
          </cell>
          <cell r="X545">
            <v>11500</v>
          </cell>
          <cell r="Y545">
            <v>2500</v>
          </cell>
          <cell r="Z545">
            <v>4000</v>
          </cell>
          <cell r="AA545">
            <v>5000</v>
          </cell>
          <cell r="AB545">
            <v>0</v>
          </cell>
          <cell r="AC545">
            <v>0</v>
          </cell>
          <cell r="AD545">
            <v>0</v>
          </cell>
          <cell r="AK545">
            <v>21</v>
          </cell>
          <cell r="AL545">
            <v>1920</v>
          </cell>
        </row>
        <row r="546">
          <cell r="A546" t="str">
            <v>1999-099</v>
          </cell>
          <cell r="B546" t="str">
            <v>Rietveld</v>
          </cell>
          <cell r="C546" t="str">
            <v>Reehorst ter</v>
          </cell>
          <cell r="D546" t="str">
            <v>Ijsselstein</v>
          </cell>
          <cell r="E546">
            <v>1</v>
          </cell>
          <cell r="G546" t="str">
            <v>Beta</v>
          </cell>
          <cell r="I546">
            <v>1</v>
          </cell>
          <cell r="V546">
            <v>35</v>
          </cell>
          <cell r="X546">
            <v>5250</v>
          </cell>
          <cell r="Y546">
            <v>1000</v>
          </cell>
          <cell r="Z546">
            <v>2000</v>
          </cell>
          <cell r="AA546">
            <v>2250</v>
          </cell>
          <cell r="AB546">
            <v>0</v>
          </cell>
          <cell r="AC546">
            <v>0</v>
          </cell>
          <cell r="AD546">
            <v>0</v>
          </cell>
        </row>
        <row r="547">
          <cell r="A547" t="str">
            <v>1999-100</v>
          </cell>
          <cell r="B547" t="str">
            <v>Schukking</v>
          </cell>
          <cell r="C547" t="str">
            <v>Bosch vd</v>
          </cell>
          <cell r="D547" t="str">
            <v>Tersoal</v>
          </cell>
          <cell r="E547">
            <v>1</v>
          </cell>
          <cell r="I547">
            <v>1</v>
          </cell>
          <cell r="V547">
            <v>17</v>
          </cell>
          <cell r="X547">
            <v>8750</v>
          </cell>
          <cell r="Y547">
            <v>0</v>
          </cell>
          <cell r="Z547">
            <v>4500</v>
          </cell>
          <cell r="AA547">
            <v>4250</v>
          </cell>
          <cell r="AB547">
            <v>0</v>
          </cell>
          <cell r="AC547">
            <v>0</v>
          </cell>
          <cell r="AD547">
            <v>0</v>
          </cell>
          <cell r="AK547">
            <v>16.25</v>
          </cell>
          <cell r="AL547">
            <v>1677</v>
          </cell>
        </row>
        <row r="548">
          <cell r="A548" t="str">
            <v>1999-101</v>
          </cell>
          <cell r="B548" t="str">
            <v>Jong de</v>
          </cell>
          <cell r="C548" t="str">
            <v>Leenstra</v>
          </cell>
          <cell r="D548" t="str">
            <v> </v>
          </cell>
          <cell r="E548">
            <v>1</v>
          </cell>
          <cell r="I548">
            <v>1</v>
          </cell>
          <cell r="V548">
            <v>32</v>
          </cell>
          <cell r="X548">
            <v>7250</v>
          </cell>
          <cell r="Y548">
            <v>0</v>
          </cell>
          <cell r="Z548">
            <v>3500</v>
          </cell>
          <cell r="AA548">
            <v>3750</v>
          </cell>
          <cell r="AB548">
            <v>0</v>
          </cell>
          <cell r="AC548">
            <v>0</v>
          </cell>
          <cell r="AD548">
            <v>0</v>
          </cell>
        </row>
        <row r="549">
          <cell r="A549" t="str">
            <v>1999-102</v>
          </cell>
          <cell r="B549" t="str">
            <v>Wolthuis</v>
          </cell>
          <cell r="C549" t="str">
            <v>Schellekens</v>
          </cell>
          <cell r="D549" t="str">
            <v> </v>
          </cell>
          <cell r="E549">
            <v>1</v>
          </cell>
          <cell r="G549" t="str">
            <v>Gamma</v>
          </cell>
          <cell r="H549" t="str">
            <v>Corfu</v>
          </cell>
          <cell r="I549">
            <v>1</v>
          </cell>
          <cell r="V549">
            <v>37</v>
          </cell>
          <cell r="X549">
            <v>8000</v>
          </cell>
          <cell r="Y549">
            <v>1500</v>
          </cell>
          <cell r="Z549">
            <v>3000</v>
          </cell>
          <cell r="AA549">
            <v>3500</v>
          </cell>
          <cell r="AB549">
            <v>0</v>
          </cell>
          <cell r="AC549">
            <v>0</v>
          </cell>
          <cell r="AD549">
            <v>0</v>
          </cell>
          <cell r="AK549">
            <v>5</v>
          </cell>
          <cell r="AL549">
            <v>550</v>
          </cell>
        </row>
        <row r="550">
          <cell r="A550" t="str">
            <v>1999-103</v>
          </cell>
          <cell r="B550" t="str">
            <v>Veba E</v>
          </cell>
          <cell r="C550" t="str">
            <v>0,1--2-- A</v>
          </cell>
          <cell r="D550" t="str">
            <v>Bochum</v>
          </cell>
          <cell r="E550">
            <v>12</v>
          </cell>
          <cell r="G550" t="str">
            <v>Braunsbergerstr.</v>
          </cell>
          <cell r="H550">
            <v>280034</v>
          </cell>
          <cell r="I550">
            <v>1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</row>
        <row r="551">
          <cell r="A551" t="str">
            <v>1999-104</v>
          </cell>
          <cell r="B551" t="str">
            <v>Kraan</v>
          </cell>
          <cell r="C551" t="str">
            <v>Sluis/Haan </v>
          </cell>
          <cell r="D551" t="str">
            <v>Noordwolde</v>
          </cell>
          <cell r="E551">
            <v>1</v>
          </cell>
          <cell r="I551">
            <v>1</v>
          </cell>
          <cell r="V551">
            <v>48</v>
          </cell>
          <cell r="X551">
            <v>1000</v>
          </cell>
          <cell r="Y551">
            <v>1000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</row>
        <row r="552">
          <cell r="A552" t="str">
            <v>1999-105</v>
          </cell>
          <cell r="B552" t="str">
            <v>Veba E</v>
          </cell>
          <cell r="C552" t="str">
            <v>0,1--2--</v>
          </cell>
          <cell r="D552" t="str">
            <v>Dortmund</v>
          </cell>
          <cell r="E552">
            <v>21</v>
          </cell>
          <cell r="G552" t="str">
            <v>Schärenhof 2.BA</v>
          </cell>
          <cell r="H552">
            <v>271800</v>
          </cell>
          <cell r="I552">
            <v>1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</row>
        <row r="553">
          <cell r="A553" t="str">
            <v>1999-106</v>
          </cell>
          <cell r="B553" t="str">
            <v>Veba E</v>
          </cell>
          <cell r="C553" t="str">
            <v>0,1--2--</v>
          </cell>
          <cell r="D553" t="str">
            <v>Castrop-Rauxel</v>
          </cell>
          <cell r="E553">
            <v>7</v>
          </cell>
          <cell r="G553" t="str">
            <v>Am Graben 2.BA</v>
          </cell>
          <cell r="H553">
            <v>265100</v>
          </cell>
          <cell r="I553">
            <v>1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</row>
        <row r="554">
          <cell r="A554" t="str">
            <v>1999-107</v>
          </cell>
          <cell r="B554" t="str">
            <v>Schuurs</v>
          </cell>
          <cell r="C554" t="str">
            <v>Reehorst ter</v>
          </cell>
          <cell r="D554" t="str">
            <v> </v>
          </cell>
          <cell r="E554">
            <v>1</v>
          </cell>
          <cell r="I554">
            <v>1</v>
          </cell>
          <cell r="Q554">
            <v>41</v>
          </cell>
          <cell r="V554">
            <v>35</v>
          </cell>
          <cell r="X554">
            <v>8000</v>
          </cell>
          <cell r="Y554">
            <v>1500</v>
          </cell>
          <cell r="Z554">
            <v>3000</v>
          </cell>
          <cell r="AA554">
            <v>3500</v>
          </cell>
          <cell r="AB554">
            <v>0</v>
          </cell>
          <cell r="AC554">
            <v>0</v>
          </cell>
          <cell r="AD554">
            <v>0</v>
          </cell>
          <cell r="AK554">
            <v>59.5</v>
          </cell>
          <cell r="AL554">
            <v>5535</v>
          </cell>
        </row>
        <row r="555">
          <cell r="A555" t="str">
            <v>1999-108</v>
          </cell>
          <cell r="B555" t="str">
            <v>Veba E</v>
          </cell>
          <cell r="C555" t="str">
            <v>0,1--2--</v>
          </cell>
          <cell r="D555" t="str">
            <v>Rostock</v>
          </cell>
          <cell r="E555">
            <v>23</v>
          </cell>
          <cell r="G555" t="str">
            <v>Joh.Keplerstr. 3.BA</v>
          </cell>
          <cell r="H555">
            <v>266700</v>
          </cell>
          <cell r="I555">
            <v>1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</row>
        <row r="556">
          <cell r="A556" t="str">
            <v>1999-109</v>
          </cell>
          <cell r="B556" t="str">
            <v>Dozy</v>
          </cell>
          <cell r="C556" t="str">
            <v>Dozy</v>
          </cell>
          <cell r="D556" t="str">
            <v>Den Helder</v>
          </cell>
          <cell r="E556">
            <v>1</v>
          </cell>
          <cell r="I556">
            <v>1</v>
          </cell>
          <cell r="V556">
            <v>43</v>
          </cell>
          <cell r="X556">
            <v>3500</v>
          </cell>
          <cell r="Y556">
            <v>0</v>
          </cell>
          <cell r="Z556">
            <v>0</v>
          </cell>
          <cell r="AA556">
            <v>3500</v>
          </cell>
          <cell r="AB556">
            <v>0</v>
          </cell>
          <cell r="AC556">
            <v>0</v>
          </cell>
          <cell r="AD556">
            <v>0</v>
          </cell>
        </row>
        <row r="557">
          <cell r="A557" t="str">
            <v>1999-110</v>
          </cell>
          <cell r="B557" t="str">
            <v>Takema</v>
          </cell>
          <cell r="C557" t="str">
            <v>Stegeman</v>
          </cell>
          <cell r="D557" t="str">
            <v>Deventer</v>
          </cell>
          <cell r="E557">
            <v>1</v>
          </cell>
          <cell r="I557">
            <v>1</v>
          </cell>
          <cell r="R557" t="str">
            <v>S</v>
          </cell>
          <cell r="V557">
            <v>38</v>
          </cell>
          <cell r="X557">
            <v>16500</v>
          </cell>
          <cell r="Y557">
            <v>4000</v>
          </cell>
          <cell r="Z557">
            <v>6000</v>
          </cell>
          <cell r="AA557">
            <v>6500</v>
          </cell>
          <cell r="AB557">
            <v>0</v>
          </cell>
          <cell r="AC557">
            <v>0</v>
          </cell>
          <cell r="AD557">
            <v>0</v>
          </cell>
        </row>
        <row r="558">
          <cell r="A558" t="str">
            <v>1999-111</v>
          </cell>
          <cell r="B558" t="str">
            <v>Lammertsma</v>
          </cell>
          <cell r="C558" t="str">
            <v>Sluis/Haan </v>
          </cell>
          <cell r="D558" t="str">
            <v>Oldeberkoop</v>
          </cell>
          <cell r="E558">
            <v>1</v>
          </cell>
          <cell r="G558" t="str">
            <v>Hekla</v>
          </cell>
          <cell r="H558" t="str">
            <v>162B</v>
          </cell>
          <cell r="I558">
            <v>1</v>
          </cell>
          <cell r="V558">
            <v>48</v>
          </cell>
          <cell r="X558">
            <v>8187.5</v>
          </cell>
          <cell r="Y558">
            <v>1500</v>
          </cell>
          <cell r="Z558">
            <v>2500</v>
          </cell>
          <cell r="AA558">
            <v>3000</v>
          </cell>
          <cell r="AB558">
            <v>1187.5</v>
          </cell>
          <cell r="AC558">
            <v>0</v>
          </cell>
          <cell r="AD558">
            <v>0</v>
          </cell>
          <cell r="AK558">
            <v>48.5</v>
          </cell>
          <cell r="AL558">
            <v>4605</v>
          </cell>
        </row>
        <row r="559">
          <cell r="A559" t="str">
            <v>1999-112</v>
          </cell>
          <cell r="B559" t="str">
            <v>Veba E</v>
          </cell>
          <cell r="C559" t="str">
            <v>1,1--2--4--A,E</v>
          </cell>
          <cell r="D559" t="str">
            <v>Bonn-Beuel</v>
          </cell>
          <cell r="E559">
            <v>40</v>
          </cell>
          <cell r="G559" t="str">
            <v>Maria-Montessori 3. BA</v>
          </cell>
          <cell r="H559">
            <v>280030</v>
          </cell>
          <cell r="I559">
            <v>1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</row>
        <row r="560">
          <cell r="A560" t="str">
            <v>1999-113</v>
          </cell>
          <cell r="B560" t="str">
            <v>Veba E</v>
          </cell>
          <cell r="C560" t="str">
            <v>0,1--2--4--A</v>
          </cell>
          <cell r="D560" t="str">
            <v>Hittfeld</v>
          </cell>
          <cell r="E560">
            <v>24</v>
          </cell>
          <cell r="G560" t="str">
            <v>Maschener Kirchweg 1.BA</v>
          </cell>
          <cell r="H560">
            <v>270100</v>
          </cell>
          <cell r="I560">
            <v>1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</row>
        <row r="561">
          <cell r="A561" t="str">
            <v>1999-114</v>
          </cell>
          <cell r="B561" t="str">
            <v>Lange de</v>
          </cell>
          <cell r="C561" t="str">
            <v>Bruco</v>
          </cell>
          <cell r="D561" t="str">
            <v>Emmen</v>
          </cell>
          <cell r="E561">
            <v>1</v>
          </cell>
          <cell r="G561" t="str">
            <v>Elbrus</v>
          </cell>
          <cell r="I561">
            <v>1</v>
          </cell>
          <cell r="V561">
            <v>16</v>
          </cell>
          <cell r="X561">
            <v>7250</v>
          </cell>
          <cell r="Y561">
            <v>1500</v>
          </cell>
          <cell r="Z561">
            <v>2500</v>
          </cell>
          <cell r="AA561">
            <v>3250</v>
          </cell>
          <cell r="AB561">
            <v>0</v>
          </cell>
          <cell r="AC561">
            <v>0</v>
          </cell>
          <cell r="AD561">
            <v>0</v>
          </cell>
          <cell r="AK561">
            <v>0.5</v>
          </cell>
          <cell r="AL561">
            <v>55</v>
          </cell>
        </row>
        <row r="562">
          <cell r="A562" t="str">
            <v>1999-115</v>
          </cell>
          <cell r="B562" t="str">
            <v>Veba E</v>
          </cell>
          <cell r="C562" t="str">
            <v>0,1--2--</v>
          </cell>
          <cell r="D562" t="str">
            <v>Gelsenkirchen</v>
          </cell>
          <cell r="E562">
            <v>20</v>
          </cell>
          <cell r="G562" t="str">
            <v>Kampstr.</v>
          </cell>
          <cell r="H562">
            <v>280016</v>
          </cell>
          <cell r="I562">
            <v>1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</row>
        <row r="563">
          <cell r="A563" t="str">
            <v>1999-116</v>
          </cell>
          <cell r="B563" t="str">
            <v>Metselaar</v>
          </cell>
          <cell r="C563" t="str">
            <v>Houtman</v>
          </cell>
          <cell r="D563" t="str">
            <v> </v>
          </cell>
          <cell r="E563">
            <v>1</v>
          </cell>
          <cell r="I563">
            <v>1</v>
          </cell>
          <cell r="V563">
            <v>27</v>
          </cell>
          <cell r="X563">
            <v>5250</v>
          </cell>
          <cell r="Y563">
            <v>1000</v>
          </cell>
          <cell r="Z563">
            <v>2000</v>
          </cell>
          <cell r="AA563">
            <v>2250</v>
          </cell>
          <cell r="AB563">
            <v>0</v>
          </cell>
          <cell r="AC563">
            <v>0</v>
          </cell>
          <cell r="AD563">
            <v>0</v>
          </cell>
          <cell r="AK563">
            <v>16</v>
          </cell>
          <cell r="AL563">
            <v>1470</v>
          </cell>
        </row>
        <row r="564">
          <cell r="A564" t="str">
            <v>1999-117</v>
          </cell>
          <cell r="B564" t="str">
            <v>Veba E</v>
          </cell>
          <cell r="C564" t="str">
            <v>0,1--2--</v>
          </cell>
          <cell r="D564" t="str">
            <v>Herne</v>
          </cell>
          <cell r="E564">
            <v>22</v>
          </cell>
          <cell r="G564" t="str">
            <v>Gartenstr.</v>
          </cell>
          <cell r="H564">
            <v>280017</v>
          </cell>
          <cell r="I564">
            <v>1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</row>
        <row r="565">
          <cell r="A565" t="str">
            <v>1999-118</v>
          </cell>
          <cell r="B565" t="str">
            <v>Veba E</v>
          </cell>
          <cell r="C565" t="str">
            <v>0,1--2-- (7st)</v>
          </cell>
          <cell r="D565" t="str">
            <v>Herne  </v>
          </cell>
          <cell r="E565">
            <v>0</v>
          </cell>
          <cell r="G565" t="str">
            <v>Horststr.</v>
          </cell>
          <cell r="H565">
            <v>280018</v>
          </cell>
          <cell r="I565">
            <v>1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</row>
        <row r="566">
          <cell r="A566" t="str">
            <v>1999-119</v>
          </cell>
          <cell r="B566" t="str">
            <v>Langendijk</v>
          </cell>
          <cell r="C566" t="str">
            <v>Reehorst ter</v>
          </cell>
          <cell r="D566" t="str">
            <v>Vleuten</v>
          </cell>
          <cell r="E566">
            <v>1</v>
          </cell>
          <cell r="G566" t="str">
            <v>Gamma</v>
          </cell>
          <cell r="I566">
            <v>1</v>
          </cell>
          <cell r="V566">
            <v>35</v>
          </cell>
          <cell r="X566">
            <v>8000</v>
          </cell>
          <cell r="Y566">
            <v>1500</v>
          </cell>
          <cell r="Z566">
            <v>3000</v>
          </cell>
          <cell r="AA566">
            <v>3500</v>
          </cell>
          <cell r="AB566">
            <v>0</v>
          </cell>
          <cell r="AC566">
            <v>0</v>
          </cell>
          <cell r="AD566">
            <v>0</v>
          </cell>
        </row>
        <row r="567">
          <cell r="A567" t="str">
            <v>1999-120</v>
          </cell>
          <cell r="B567" t="str">
            <v>Duivenvoorde v.</v>
          </cell>
          <cell r="C567" t="str">
            <v>Tervoort</v>
          </cell>
          <cell r="D567" t="str">
            <v>Alkmaar</v>
          </cell>
          <cell r="E567">
            <v>1</v>
          </cell>
          <cell r="G567" t="str">
            <v>T-woning</v>
          </cell>
          <cell r="I567">
            <v>1</v>
          </cell>
          <cell r="V567">
            <v>42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</row>
        <row r="568">
          <cell r="A568" t="str">
            <v>1999-121</v>
          </cell>
          <cell r="B568" t="str">
            <v>Schuurmans</v>
          </cell>
          <cell r="C568" t="str">
            <v>Dijkstra</v>
          </cell>
          <cell r="D568" t="str">
            <v>Lemmer</v>
          </cell>
          <cell r="E568">
            <v>1</v>
          </cell>
          <cell r="G568" t="str">
            <v>Elbrus</v>
          </cell>
          <cell r="I568">
            <v>1</v>
          </cell>
          <cell r="V568">
            <v>19</v>
          </cell>
          <cell r="X568">
            <v>13500</v>
          </cell>
          <cell r="Y568">
            <v>2500</v>
          </cell>
          <cell r="Z568">
            <v>5000</v>
          </cell>
          <cell r="AA568">
            <v>6000</v>
          </cell>
          <cell r="AB568">
            <v>0</v>
          </cell>
          <cell r="AC568">
            <v>0</v>
          </cell>
          <cell r="AD568">
            <v>0</v>
          </cell>
          <cell r="AK568">
            <v>57.25</v>
          </cell>
          <cell r="AL568">
            <v>5547</v>
          </cell>
        </row>
        <row r="569">
          <cell r="A569" t="str">
            <v>1999-122</v>
          </cell>
          <cell r="B569" t="str">
            <v>Veenman</v>
          </cell>
          <cell r="C569" t="str">
            <v>Tervoort</v>
          </cell>
          <cell r="D569" t="str">
            <v>Limmen</v>
          </cell>
          <cell r="E569">
            <v>1</v>
          </cell>
          <cell r="I569">
            <v>1</v>
          </cell>
          <cell r="V569">
            <v>42</v>
          </cell>
          <cell r="X569">
            <v>7000</v>
          </cell>
          <cell r="Y569">
            <v>1500</v>
          </cell>
          <cell r="Z569">
            <v>2500</v>
          </cell>
          <cell r="AA569">
            <v>3000</v>
          </cell>
          <cell r="AB569">
            <v>0</v>
          </cell>
          <cell r="AC569">
            <v>0</v>
          </cell>
          <cell r="AD569">
            <v>0</v>
          </cell>
          <cell r="AK569">
            <v>34.25</v>
          </cell>
          <cell r="AL569">
            <v>3522</v>
          </cell>
        </row>
        <row r="570">
          <cell r="A570" t="str">
            <v>1999-123</v>
          </cell>
          <cell r="B570" t="str">
            <v>Cnossen</v>
          </cell>
          <cell r="C570" t="str">
            <v>Bootsma </v>
          </cell>
          <cell r="D570" t="str">
            <v>Jutrijp</v>
          </cell>
          <cell r="E570">
            <v>1</v>
          </cell>
          <cell r="G570" t="str">
            <v>Gamma</v>
          </cell>
          <cell r="I570">
            <v>1</v>
          </cell>
          <cell r="V570">
            <v>18</v>
          </cell>
          <cell r="X570">
            <v>2750</v>
          </cell>
          <cell r="Y570">
            <v>0</v>
          </cell>
          <cell r="Z570">
            <v>250</v>
          </cell>
          <cell r="AA570">
            <v>2500</v>
          </cell>
          <cell r="AB570">
            <v>0</v>
          </cell>
          <cell r="AC570">
            <v>0</v>
          </cell>
          <cell r="AD570">
            <v>0</v>
          </cell>
          <cell r="AK570">
            <v>15.5</v>
          </cell>
          <cell r="AL570">
            <v>1705</v>
          </cell>
        </row>
        <row r="571">
          <cell r="A571" t="str">
            <v>1999-124</v>
          </cell>
          <cell r="B571" t="str">
            <v>Terpstra</v>
          </cell>
          <cell r="C571" t="str">
            <v>Bootsma </v>
          </cell>
          <cell r="D571" t="str">
            <v>Easterwierum</v>
          </cell>
          <cell r="E571">
            <v>1</v>
          </cell>
          <cell r="I571">
            <v>1</v>
          </cell>
          <cell r="V571">
            <v>18</v>
          </cell>
          <cell r="X571">
            <v>5000</v>
          </cell>
          <cell r="Y571">
            <v>0</v>
          </cell>
          <cell r="Z571">
            <v>2500</v>
          </cell>
          <cell r="AA571">
            <v>2500</v>
          </cell>
          <cell r="AB571">
            <v>0</v>
          </cell>
          <cell r="AC571">
            <v>0</v>
          </cell>
          <cell r="AD571">
            <v>0</v>
          </cell>
          <cell r="AK571">
            <v>30.25</v>
          </cell>
          <cell r="AL571">
            <v>2837</v>
          </cell>
        </row>
        <row r="572">
          <cell r="A572" t="str">
            <v>1999-125</v>
          </cell>
          <cell r="B572" t="str">
            <v>Hoogland</v>
          </cell>
          <cell r="C572" t="str">
            <v>Bootsma </v>
          </cell>
          <cell r="D572" t="str">
            <v> </v>
          </cell>
          <cell r="E572">
            <v>0</v>
          </cell>
          <cell r="I572">
            <v>1</v>
          </cell>
          <cell r="V572">
            <v>18</v>
          </cell>
          <cell r="X572">
            <v>10000</v>
          </cell>
          <cell r="Y572">
            <v>0</v>
          </cell>
          <cell r="Z572">
            <v>5000</v>
          </cell>
          <cell r="AA572">
            <v>5000</v>
          </cell>
          <cell r="AB572">
            <v>0</v>
          </cell>
          <cell r="AC572">
            <v>0</v>
          </cell>
          <cell r="AD572">
            <v>0</v>
          </cell>
        </row>
        <row r="573">
          <cell r="A573" t="str">
            <v>1999-126</v>
          </cell>
          <cell r="B573" t="str">
            <v>Rijnders</v>
          </cell>
          <cell r="C573" t="str">
            <v>Bootsma </v>
          </cell>
          <cell r="D573" t="str">
            <v>Makkum</v>
          </cell>
          <cell r="E573">
            <v>1</v>
          </cell>
          <cell r="G573" t="str">
            <v>Bromo</v>
          </cell>
          <cell r="H573" t="str">
            <v>Special</v>
          </cell>
          <cell r="I573">
            <v>1</v>
          </cell>
          <cell r="V573">
            <v>18</v>
          </cell>
          <cell r="X573">
            <v>4500</v>
          </cell>
          <cell r="Y573">
            <v>0</v>
          </cell>
          <cell r="Z573">
            <v>2000</v>
          </cell>
          <cell r="AA573">
            <v>2500</v>
          </cell>
          <cell r="AB573">
            <v>0</v>
          </cell>
          <cell r="AC573">
            <v>0</v>
          </cell>
          <cell r="AD573">
            <v>0</v>
          </cell>
          <cell r="AK573">
            <v>20.5</v>
          </cell>
          <cell r="AL573">
            <v>2175</v>
          </cell>
        </row>
        <row r="574">
          <cell r="A574" t="str">
            <v>1999-127</v>
          </cell>
          <cell r="B574" t="str">
            <v>Heistek</v>
          </cell>
          <cell r="C574" t="str">
            <v>Koeleman</v>
          </cell>
          <cell r="D574" t="str">
            <v>Gouda</v>
          </cell>
          <cell r="E574">
            <v>1</v>
          </cell>
          <cell r="G574" t="str">
            <v>Hoogbouw</v>
          </cell>
          <cell r="I574">
            <v>1</v>
          </cell>
          <cell r="V574">
            <v>47</v>
          </cell>
          <cell r="X574">
            <v>11500</v>
          </cell>
          <cell r="Y574">
            <v>3500</v>
          </cell>
          <cell r="Z574">
            <v>4000</v>
          </cell>
          <cell r="AA574">
            <v>4000</v>
          </cell>
          <cell r="AB574">
            <v>0</v>
          </cell>
          <cell r="AC574">
            <v>0</v>
          </cell>
          <cell r="AD574">
            <v>0</v>
          </cell>
          <cell r="AK574">
            <v>49.75</v>
          </cell>
          <cell r="AL574">
            <v>4707</v>
          </cell>
        </row>
        <row r="575">
          <cell r="A575" t="str">
            <v>1999-128</v>
          </cell>
          <cell r="B575" t="str">
            <v>Buizer</v>
          </cell>
          <cell r="C575" t="str">
            <v>Koeleman</v>
          </cell>
          <cell r="D575" t="str">
            <v>Gouda</v>
          </cell>
          <cell r="E575">
            <v>1</v>
          </cell>
          <cell r="G575" t="str">
            <v>Hoogbouw</v>
          </cell>
          <cell r="I575">
            <v>1</v>
          </cell>
          <cell r="V575">
            <v>47</v>
          </cell>
          <cell r="X575">
            <v>11500</v>
          </cell>
          <cell r="Y575">
            <v>3500</v>
          </cell>
          <cell r="Z575">
            <v>4000</v>
          </cell>
          <cell r="AA575">
            <v>4000</v>
          </cell>
          <cell r="AB575">
            <v>0</v>
          </cell>
          <cell r="AC575">
            <v>0</v>
          </cell>
          <cell r="AD575">
            <v>0</v>
          </cell>
          <cell r="AK575">
            <v>37</v>
          </cell>
          <cell r="AL575">
            <v>3410</v>
          </cell>
        </row>
        <row r="576">
          <cell r="A576" t="str">
            <v>1999-129</v>
          </cell>
          <cell r="B576" t="str">
            <v>Veldhuizen</v>
          </cell>
          <cell r="C576" t="str">
            <v>Koeleman</v>
          </cell>
          <cell r="D576" t="str">
            <v>Gouda</v>
          </cell>
          <cell r="E576">
            <v>1</v>
          </cell>
          <cell r="G576" t="str">
            <v>Hoogbouw</v>
          </cell>
          <cell r="I576">
            <v>1</v>
          </cell>
          <cell r="V576">
            <v>47</v>
          </cell>
          <cell r="X576">
            <v>11500</v>
          </cell>
          <cell r="Y576">
            <v>3500</v>
          </cell>
          <cell r="Z576">
            <v>4000</v>
          </cell>
          <cell r="AA576">
            <v>4000</v>
          </cell>
          <cell r="AB576">
            <v>0</v>
          </cell>
          <cell r="AC576">
            <v>0</v>
          </cell>
          <cell r="AD576">
            <v>0</v>
          </cell>
          <cell r="AK576">
            <v>23</v>
          </cell>
          <cell r="AL576">
            <v>2180</v>
          </cell>
        </row>
        <row r="577">
          <cell r="A577" t="str">
            <v>1999-130</v>
          </cell>
          <cell r="B577" t="str">
            <v>Fransen</v>
          </cell>
          <cell r="C577" t="str">
            <v>Koeleman</v>
          </cell>
          <cell r="D577" t="str">
            <v>Ter Aar</v>
          </cell>
          <cell r="E577">
            <v>1</v>
          </cell>
          <cell r="G577" t="str">
            <v>Bromo</v>
          </cell>
          <cell r="I577">
            <v>1</v>
          </cell>
          <cell r="V577">
            <v>47</v>
          </cell>
          <cell r="X577">
            <v>5000</v>
          </cell>
          <cell r="Y577">
            <v>0</v>
          </cell>
          <cell r="Z577">
            <v>2500</v>
          </cell>
          <cell r="AA577">
            <v>2500</v>
          </cell>
          <cell r="AB577">
            <v>0</v>
          </cell>
          <cell r="AC577">
            <v>0</v>
          </cell>
          <cell r="AD577">
            <v>0</v>
          </cell>
        </row>
        <row r="578">
          <cell r="A578" t="str">
            <v>1999-131</v>
          </cell>
          <cell r="B578" t="str">
            <v>Boersma</v>
          </cell>
          <cell r="C578" t="str">
            <v>Straat</v>
          </cell>
          <cell r="D578" t="str">
            <v>Spijk</v>
          </cell>
          <cell r="E578">
            <v>1</v>
          </cell>
          <cell r="G578" t="str">
            <v>Elbrus</v>
          </cell>
          <cell r="I578">
            <v>1</v>
          </cell>
          <cell r="V578">
            <v>40</v>
          </cell>
          <cell r="X578">
            <v>5500</v>
          </cell>
          <cell r="Y578">
            <v>0</v>
          </cell>
          <cell r="Z578">
            <v>2500</v>
          </cell>
          <cell r="AA578">
            <v>3000</v>
          </cell>
          <cell r="AB578">
            <v>0</v>
          </cell>
          <cell r="AC578">
            <v>0</v>
          </cell>
          <cell r="AD578">
            <v>0</v>
          </cell>
          <cell r="AK578">
            <v>50.5</v>
          </cell>
          <cell r="AL578">
            <v>4630</v>
          </cell>
        </row>
        <row r="579">
          <cell r="A579" t="str">
            <v>1999-132</v>
          </cell>
          <cell r="B579" t="str">
            <v>Hoogeboom</v>
          </cell>
          <cell r="C579" t="str">
            <v>Koeleman</v>
          </cell>
          <cell r="D579" t="str">
            <v>De Kwakel</v>
          </cell>
          <cell r="E579">
            <v>1</v>
          </cell>
          <cell r="I579">
            <v>1</v>
          </cell>
          <cell r="Q579">
            <v>35</v>
          </cell>
          <cell r="V579">
            <v>47</v>
          </cell>
          <cell r="X579">
            <v>12500</v>
          </cell>
          <cell r="Y579">
            <v>0</v>
          </cell>
          <cell r="Z579">
            <v>6000</v>
          </cell>
          <cell r="AA579">
            <v>6500</v>
          </cell>
          <cell r="AB579">
            <v>0</v>
          </cell>
          <cell r="AC579">
            <v>0</v>
          </cell>
          <cell r="AD579">
            <v>0</v>
          </cell>
        </row>
        <row r="580">
          <cell r="A580" t="str">
            <v>1999-133</v>
          </cell>
          <cell r="B580" t="str">
            <v>Wiersma</v>
          </cell>
          <cell r="C580" t="str">
            <v>Bootsma </v>
          </cell>
          <cell r="D580" t="str">
            <v>Itens</v>
          </cell>
          <cell r="E580">
            <v>1</v>
          </cell>
          <cell r="G580" t="str">
            <v>Bromo</v>
          </cell>
          <cell r="I580">
            <v>1</v>
          </cell>
          <cell r="Q580">
            <v>33</v>
          </cell>
          <cell r="V580">
            <v>18</v>
          </cell>
          <cell r="X580">
            <v>4500</v>
          </cell>
          <cell r="Y580">
            <v>0</v>
          </cell>
          <cell r="Z580">
            <v>2000</v>
          </cell>
          <cell r="AA580">
            <v>2500</v>
          </cell>
          <cell r="AB580">
            <v>0</v>
          </cell>
          <cell r="AC580">
            <v>0</v>
          </cell>
          <cell r="AD580">
            <v>0</v>
          </cell>
          <cell r="AM580">
            <v>1.5</v>
          </cell>
          <cell r="AN580">
            <v>195</v>
          </cell>
        </row>
        <row r="581">
          <cell r="A581" t="str">
            <v>1999-134</v>
          </cell>
          <cell r="B581" t="str">
            <v>Hobma</v>
          </cell>
          <cell r="C581" t="str">
            <v>Bootsma </v>
          </cell>
          <cell r="D581" t="str">
            <v>Joure</v>
          </cell>
          <cell r="E581">
            <v>1</v>
          </cell>
          <cell r="G581" t="str">
            <v>Etna</v>
          </cell>
          <cell r="H581" t="str">
            <v>Special</v>
          </cell>
          <cell r="I581">
            <v>1</v>
          </cell>
          <cell r="V581">
            <v>18</v>
          </cell>
          <cell r="X581">
            <v>10000</v>
          </cell>
          <cell r="Y581">
            <v>0</v>
          </cell>
          <cell r="Z581">
            <v>5000</v>
          </cell>
          <cell r="AA581">
            <v>5000</v>
          </cell>
          <cell r="AB581">
            <v>0</v>
          </cell>
          <cell r="AC581">
            <v>0</v>
          </cell>
          <cell r="AD581">
            <v>0</v>
          </cell>
          <cell r="AK581">
            <v>46.5</v>
          </cell>
          <cell r="AL581">
            <v>4830</v>
          </cell>
        </row>
        <row r="582">
          <cell r="A582" t="str">
            <v>1999-135</v>
          </cell>
          <cell r="B582" t="str">
            <v>Reitsma</v>
          </cell>
          <cell r="C582" t="str">
            <v>Bootsma </v>
          </cell>
          <cell r="D582" t="str">
            <v>Makkum</v>
          </cell>
          <cell r="E582">
            <v>1</v>
          </cell>
          <cell r="I582">
            <v>1</v>
          </cell>
          <cell r="V582">
            <v>18</v>
          </cell>
          <cell r="X582">
            <v>10000</v>
          </cell>
          <cell r="Y582">
            <v>0</v>
          </cell>
          <cell r="Z582">
            <v>5000</v>
          </cell>
          <cell r="AA582">
            <v>5000</v>
          </cell>
          <cell r="AB582">
            <v>0</v>
          </cell>
          <cell r="AC582">
            <v>0</v>
          </cell>
          <cell r="AD582">
            <v>0</v>
          </cell>
          <cell r="AK582">
            <v>38</v>
          </cell>
          <cell r="AL582">
            <v>4170</v>
          </cell>
        </row>
        <row r="583">
          <cell r="A583" t="str">
            <v>1999-136</v>
          </cell>
          <cell r="B583" t="str">
            <v>Olivier</v>
          </cell>
          <cell r="C583" t="str">
            <v>Bosch vd</v>
          </cell>
          <cell r="D583" t="str">
            <v>Poppenwier</v>
          </cell>
          <cell r="E583">
            <v>1</v>
          </cell>
          <cell r="I583">
            <v>1</v>
          </cell>
          <cell r="V583">
            <v>17</v>
          </cell>
          <cell r="X583">
            <v>8000</v>
          </cell>
          <cell r="Y583">
            <v>0</v>
          </cell>
          <cell r="Z583">
            <v>4000</v>
          </cell>
          <cell r="AA583">
            <v>4000</v>
          </cell>
          <cell r="AB583">
            <v>0</v>
          </cell>
          <cell r="AC583">
            <v>0</v>
          </cell>
          <cell r="AD583">
            <v>0</v>
          </cell>
          <cell r="AK583">
            <v>52</v>
          </cell>
          <cell r="AL583">
            <v>5260</v>
          </cell>
        </row>
        <row r="584">
          <cell r="A584" t="str">
            <v>1999-137</v>
          </cell>
          <cell r="B584" t="str">
            <v>Veba E</v>
          </cell>
          <cell r="C584" t="str">
            <v>0,1--2--4--</v>
          </cell>
          <cell r="D584" t="str">
            <v>Gelsenkirchen</v>
          </cell>
          <cell r="E584">
            <v>43</v>
          </cell>
          <cell r="G584" t="str">
            <v>Haselnußweg</v>
          </cell>
          <cell r="H584">
            <v>256300</v>
          </cell>
          <cell r="I584">
            <v>1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K584">
            <v>6</v>
          </cell>
          <cell r="AL584">
            <v>780</v>
          </cell>
        </row>
        <row r="585">
          <cell r="A585" t="str">
            <v>1999-138</v>
          </cell>
          <cell r="B585" t="str">
            <v>Meulen vd.</v>
          </cell>
          <cell r="C585" t="str">
            <v>Sluis/Haan </v>
          </cell>
          <cell r="D585" t="str">
            <v>St.Annaparochie</v>
          </cell>
          <cell r="E585">
            <v>1</v>
          </cell>
          <cell r="G585" t="str">
            <v>Bromo</v>
          </cell>
          <cell r="I585">
            <v>1</v>
          </cell>
          <cell r="V585">
            <v>48</v>
          </cell>
          <cell r="X585">
            <v>3700</v>
          </cell>
          <cell r="Y585">
            <v>1000</v>
          </cell>
          <cell r="Z585">
            <v>1000</v>
          </cell>
          <cell r="AA585">
            <v>1700</v>
          </cell>
          <cell r="AB585">
            <v>0</v>
          </cell>
          <cell r="AC585">
            <v>0</v>
          </cell>
          <cell r="AD585">
            <v>0</v>
          </cell>
          <cell r="AK585">
            <v>15</v>
          </cell>
          <cell r="AL585">
            <v>1650</v>
          </cell>
        </row>
        <row r="586">
          <cell r="A586" t="str">
            <v>1999-139</v>
          </cell>
          <cell r="B586" t="str">
            <v>Maarssen te</v>
          </cell>
          <cell r="C586" t="str">
            <v>Driehoek</v>
          </cell>
          <cell r="D586" t="str">
            <v>Groenlo</v>
          </cell>
          <cell r="E586">
            <v>1</v>
          </cell>
          <cell r="I586">
            <v>1</v>
          </cell>
          <cell r="V586">
            <v>53</v>
          </cell>
          <cell r="X586">
            <v>6150</v>
          </cell>
          <cell r="Y586">
            <v>1500</v>
          </cell>
          <cell r="Z586">
            <v>2000</v>
          </cell>
          <cell r="AA586">
            <v>2650</v>
          </cell>
          <cell r="AB586">
            <v>0</v>
          </cell>
          <cell r="AC586">
            <v>0</v>
          </cell>
          <cell r="AD586">
            <v>0</v>
          </cell>
          <cell r="AK586">
            <v>48.75</v>
          </cell>
          <cell r="AL586">
            <v>4862</v>
          </cell>
        </row>
        <row r="587">
          <cell r="A587" t="str">
            <v>1999-140</v>
          </cell>
          <cell r="B587" t="str">
            <v>Veba E</v>
          </cell>
          <cell r="C587" t="str">
            <v>1,1--2--4--A,E</v>
          </cell>
          <cell r="D587" t="str">
            <v>Bonn-Beuel</v>
          </cell>
          <cell r="E587">
            <v>42</v>
          </cell>
          <cell r="G587" t="str">
            <v>4.BA M.Montessori</v>
          </cell>
          <cell r="H587">
            <v>280030</v>
          </cell>
          <cell r="I587">
            <v>1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</row>
        <row r="588">
          <cell r="A588" t="str">
            <v>1999-141</v>
          </cell>
          <cell r="B588" t="str">
            <v>Holtman</v>
          </cell>
          <cell r="C588" t="str">
            <v>Straat</v>
          </cell>
          <cell r="D588" t="str">
            <v>Middelstum</v>
          </cell>
          <cell r="E588">
            <v>1</v>
          </cell>
          <cell r="G588" t="str">
            <v>Bromo</v>
          </cell>
          <cell r="I588">
            <v>1</v>
          </cell>
          <cell r="V588">
            <v>40</v>
          </cell>
          <cell r="X588">
            <v>5500</v>
          </cell>
          <cell r="Y588">
            <v>0</v>
          </cell>
          <cell r="Z588">
            <v>2500</v>
          </cell>
          <cell r="AA588">
            <v>3000</v>
          </cell>
          <cell r="AB588">
            <v>0</v>
          </cell>
          <cell r="AC588">
            <v>0</v>
          </cell>
          <cell r="AD588">
            <v>0</v>
          </cell>
          <cell r="AK588">
            <v>20.25</v>
          </cell>
          <cell r="AL588">
            <v>2192</v>
          </cell>
        </row>
        <row r="589">
          <cell r="A589" t="str">
            <v>1999-142</v>
          </cell>
          <cell r="B589" t="str">
            <v>Venekamp</v>
          </cell>
          <cell r="C589" t="str">
            <v>Sluis/Haan </v>
          </cell>
          <cell r="D589" t="str">
            <v>Roden</v>
          </cell>
          <cell r="E589">
            <v>1</v>
          </cell>
          <cell r="G589" t="str">
            <v>Viti</v>
          </cell>
          <cell r="I589">
            <v>1</v>
          </cell>
          <cell r="V589">
            <v>48</v>
          </cell>
          <cell r="X589">
            <v>8500</v>
          </cell>
          <cell r="Y589">
            <v>2000</v>
          </cell>
          <cell r="Z589">
            <v>3000</v>
          </cell>
          <cell r="AA589">
            <v>3500</v>
          </cell>
          <cell r="AB589">
            <v>0</v>
          </cell>
          <cell r="AC589">
            <v>0</v>
          </cell>
          <cell r="AD589">
            <v>0</v>
          </cell>
          <cell r="AK589">
            <v>49</v>
          </cell>
          <cell r="AL589">
            <v>4540</v>
          </cell>
        </row>
        <row r="590">
          <cell r="A590" t="str">
            <v>1999-143</v>
          </cell>
          <cell r="B590" t="str">
            <v>Veba E</v>
          </cell>
          <cell r="C590" t="str">
            <v>0,1--2--</v>
          </cell>
          <cell r="D590" t="str">
            <v>Kamen</v>
          </cell>
          <cell r="E590">
            <v>8</v>
          </cell>
          <cell r="G590" t="str">
            <v>A.Bebelstr.</v>
          </cell>
          <cell r="H590">
            <v>240600</v>
          </cell>
          <cell r="I590">
            <v>1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</row>
        <row r="591">
          <cell r="A591" t="str">
            <v>1999-144</v>
          </cell>
          <cell r="B591" t="str">
            <v>Hende vd.</v>
          </cell>
          <cell r="C591" t="str">
            <v>Sluis/Haan </v>
          </cell>
          <cell r="D591" t="str">
            <v> </v>
          </cell>
          <cell r="E591">
            <v>1</v>
          </cell>
          <cell r="G591" t="str">
            <v>Elbrus</v>
          </cell>
          <cell r="I591">
            <v>1</v>
          </cell>
          <cell r="V591">
            <v>48</v>
          </cell>
          <cell r="X591">
            <v>6750</v>
          </cell>
          <cell r="Y591">
            <v>1500</v>
          </cell>
          <cell r="Z591">
            <v>2500</v>
          </cell>
          <cell r="AA591">
            <v>2750</v>
          </cell>
          <cell r="AB591">
            <v>0</v>
          </cell>
          <cell r="AC591">
            <v>0</v>
          </cell>
          <cell r="AD591">
            <v>0</v>
          </cell>
          <cell r="AK591">
            <v>31.5</v>
          </cell>
          <cell r="AL591">
            <v>3035</v>
          </cell>
        </row>
        <row r="592">
          <cell r="A592" t="str">
            <v>1999-145</v>
          </cell>
          <cell r="B592" t="str">
            <v>Bogerd vd.A</v>
          </cell>
          <cell r="C592" t="str">
            <v>Breugem</v>
          </cell>
          <cell r="D592" t="str">
            <v>Bergschenhoek</v>
          </cell>
          <cell r="E592">
            <v>1</v>
          </cell>
          <cell r="G592" t="str">
            <v>Special</v>
          </cell>
          <cell r="H592" t="str">
            <v>(1996-126)</v>
          </cell>
          <cell r="I592">
            <v>1</v>
          </cell>
          <cell r="V592">
            <v>55</v>
          </cell>
          <cell r="X592">
            <v>12500</v>
          </cell>
          <cell r="Y592">
            <v>2500</v>
          </cell>
          <cell r="Z592">
            <v>5000</v>
          </cell>
          <cell r="AA592">
            <v>5000</v>
          </cell>
          <cell r="AB592">
            <v>0</v>
          </cell>
          <cell r="AC592">
            <v>0</v>
          </cell>
          <cell r="AD592">
            <v>0</v>
          </cell>
          <cell r="AK592">
            <v>59.75</v>
          </cell>
          <cell r="AL592">
            <v>6247</v>
          </cell>
        </row>
        <row r="593">
          <cell r="A593" t="str">
            <v>1999-146</v>
          </cell>
          <cell r="B593" t="str">
            <v>Veba E</v>
          </cell>
          <cell r="C593" t="str">
            <v>0,1--2--4--5--</v>
          </cell>
          <cell r="D593" t="str">
            <v>Castrop-Rauxel</v>
          </cell>
          <cell r="E593">
            <v>22</v>
          </cell>
          <cell r="G593" t="str">
            <v>3.BA Am Graben</v>
          </cell>
          <cell r="H593">
            <v>265100</v>
          </cell>
          <cell r="I593">
            <v>36773</v>
          </cell>
          <cell r="L593">
            <v>36773</v>
          </cell>
          <cell r="V593">
            <v>112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1800</v>
          </cell>
          <cell r="AF593" t="str">
            <v>750 was al</v>
          </cell>
          <cell r="AK593">
            <v>6</v>
          </cell>
          <cell r="AL593">
            <v>780</v>
          </cell>
        </row>
        <row r="594">
          <cell r="A594" t="str">
            <v>1999-147</v>
          </cell>
          <cell r="B594" t="str">
            <v>Zandvliet</v>
          </cell>
          <cell r="C594" t="str">
            <v>Leenstra</v>
          </cell>
          <cell r="D594" t="str">
            <v>Jutrijp</v>
          </cell>
          <cell r="E594">
            <v>1</v>
          </cell>
          <cell r="G594" t="str">
            <v>Special</v>
          </cell>
          <cell r="H594" t="str">
            <v>Rieten kap</v>
          </cell>
          <cell r="I594">
            <v>1</v>
          </cell>
          <cell r="Q594">
            <v>34</v>
          </cell>
          <cell r="V594">
            <v>32</v>
          </cell>
          <cell r="X594">
            <v>14750</v>
          </cell>
          <cell r="Y594">
            <v>4500</v>
          </cell>
          <cell r="Z594">
            <v>5000</v>
          </cell>
          <cell r="AA594">
            <v>5250</v>
          </cell>
          <cell r="AB594">
            <v>0</v>
          </cell>
          <cell r="AC594">
            <v>0</v>
          </cell>
          <cell r="AD594">
            <v>0</v>
          </cell>
          <cell r="AK594">
            <v>137</v>
          </cell>
          <cell r="AL594">
            <v>14675</v>
          </cell>
        </row>
        <row r="595">
          <cell r="A595" t="str">
            <v>1999-148</v>
          </cell>
          <cell r="B595" t="str">
            <v>Wokke-Nelissen</v>
          </cell>
          <cell r="C595" t="str">
            <v>Tervoort</v>
          </cell>
          <cell r="D595" t="str">
            <v>Castrucum</v>
          </cell>
          <cell r="E595">
            <v>1</v>
          </cell>
          <cell r="I595">
            <v>1</v>
          </cell>
          <cell r="V595">
            <v>42</v>
          </cell>
          <cell r="X595">
            <v>9500</v>
          </cell>
          <cell r="Y595">
            <v>2000</v>
          </cell>
          <cell r="Z595">
            <v>3500</v>
          </cell>
          <cell r="AA595">
            <v>4000</v>
          </cell>
          <cell r="AB595">
            <v>0</v>
          </cell>
          <cell r="AC595">
            <v>0</v>
          </cell>
          <cell r="AD595">
            <v>0</v>
          </cell>
          <cell r="AK595">
            <v>17</v>
          </cell>
          <cell r="AL595">
            <v>1610</v>
          </cell>
        </row>
        <row r="596">
          <cell r="A596" t="str">
            <v>1999-149</v>
          </cell>
          <cell r="B596" t="str">
            <v>Veba E</v>
          </cell>
          <cell r="C596" t="str">
            <v>0,4--8--</v>
          </cell>
          <cell r="D596" t="str">
            <v>Mülheim</v>
          </cell>
          <cell r="E596">
            <v>10</v>
          </cell>
          <cell r="G596" t="str">
            <v>SaarnerKuppe B.2</v>
          </cell>
          <cell r="H596">
            <v>262600</v>
          </cell>
          <cell r="I596">
            <v>1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</row>
        <row r="597">
          <cell r="A597" t="str">
            <v>1999-150</v>
          </cell>
          <cell r="B597" t="str">
            <v>Veba E</v>
          </cell>
          <cell r="C597" t="str">
            <v>0,4--8--A</v>
          </cell>
          <cell r="D597" t="str">
            <v>Mülheim</v>
          </cell>
          <cell r="E597">
            <v>6</v>
          </cell>
          <cell r="G597" t="str">
            <v>SaarnerKuppe B.3</v>
          </cell>
          <cell r="H597">
            <v>262700</v>
          </cell>
          <cell r="I597">
            <v>1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</row>
        <row r="598">
          <cell r="A598" t="str">
            <v>1999-151</v>
          </cell>
          <cell r="B598" t="str">
            <v>Vocking</v>
          </cell>
          <cell r="C598" t="str">
            <v>Bruco</v>
          </cell>
          <cell r="D598" t="str">
            <v>Zalk</v>
          </cell>
          <cell r="E598">
            <v>1</v>
          </cell>
          <cell r="G598" t="str">
            <v>Bromo</v>
          </cell>
          <cell r="H598" t="str">
            <v>Special</v>
          </cell>
          <cell r="I598">
            <v>1</v>
          </cell>
          <cell r="V598">
            <v>16</v>
          </cell>
          <cell r="X598">
            <v>5350</v>
          </cell>
          <cell r="Y598">
            <v>1350</v>
          </cell>
          <cell r="Z598">
            <v>2000</v>
          </cell>
          <cell r="AA598">
            <v>2000</v>
          </cell>
          <cell r="AB598">
            <v>0</v>
          </cell>
          <cell r="AC598">
            <v>0</v>
          </cell>
          <cell r="AD598">
            <v>0</v>
          </cell>
          <cell r="AK598">
            <v>19.5</v>
          </cell>
          <cell r="AL598">
            <v>1795</v>
          </cell>
        </row>
        <row r="599">
          <cell r="A599" t="str">
            <v>1999-152</v>
          </cell>
          <cell r="B599" t="str">
            <v>Dilweg</v>
          </cell>
          <cell r="C599" t="str">
            <v>Koeleman</v>
          </cell>
          <cell r="D599" t="str">
            <v>Hazerswoude/Rijndijk</v>
          </cell>
          <cell r="E599">
            <v>1</v>
          </cell>
          <cell r="G599" t="str">
            <v>Bromo</v>
          </cell>
          <cell r="H599" t="str">
            <v>Special</v>
          </cell>
          <cell r="I599">
            <v>1</v>
          </cell>
          <cell r="Q599">
            <v>46</v>
          </cell>
          <cell r="V599">
            <v>47</v>
          </cell>
          <cell r="X599">
            <v>6500</v>
          </cell>
          <cell r="Y599">
            <v>1000</v>
          </cell>
          <cell r="Z599">
            <v>2000</v>
          </cell>
          <cell r="AA599">
            <v>3500</v>
          </cell>
          <cell r="AB599">
            <v>0</v>
          </cell>
          <cell r="AC599">
            <v>0</v>
          </cell>
          <cell r="AD599">
            <v>0</v>
          </cell>
          <cell r="AK599">
            <v>32.5</v>
          </cell>
          <cell r="AL599">
            <v>3010</v>
          </cell>
        </row>
        <row r="600">
          <cell r="A600" t="str">
            <v>1999-153</v>
          </cell>
          <cell r="B600" t="str">
            <v>Kavel 1</v>
          </cell>
          <cell r="C600" t="str">
            <v>Stegeman</v>
          </cell>
          <cell r="D600" t="str">
            <v>Stadskanaal</v>
          </cell>
          <cell r="E600">
            <v>1</v>
          </cell>
          <cell r="G600" t="str">
            <v>Elbrus</v>
          </cell>
          <cell r="H600" t="str">
            <v>Special</v>
          </cell>
          <cell r="I600">
            <v>1</v>
          </cell>
          <cell r="V600">
            <v>38</v>
          </cell>
          <cell r="X600">
            <v>10500</v>
          </cell>
          <cell r="Y600">
            <v>1916.6666666666667</v>
          </cell>
          <cell r="Z600">
            <v>4166.666666666667</v>
          </cell>
          <cell r="AA600">
            <v>4416.666666666667</v>
          </cell>
          <cell r="AB600">
            <v>0</v>
          </cell>
          <cell r="AC600">
            <v>0</v>
          </cell>
          <cell r="AD600">
            <v>0</v>
          </cell>
          <cell r="AK600">
            <v>20.25</v>
          </cell>
          <cell r="AL600">
            <v>1837</v>
          </cell>
        </row>
        <row r="601">
          <cell r="A601" t="str">
            <v>1999-154</v>
          </cell>
          <cell r="B601" t="str">
            <v>Kavel 2</v>
          </cell>
          <cell r="C601" t="str">
            <v>Stegeman</v>
          </cell>
          <cell r="D601" t="str">
            <v>Stadskanaal</v>
          </cell>
          <cell r="E601">
            <v>1</v>
          </cell>
          <cell r="G601" t="str">
            <v>Hekla</v>
          </cell>
          <cell r="H601" t="str">
            <v>Special</v>
          </cell>
          <cell r="I601">
            <v>1</v>
          </cell>
          <cell r="V601">
            <v>38</v>
          </cell>
          <cell r="X601">
            <v>10500</v>
          </cell>
          <cell r="Y601">
            <v>1916.6666666666667</v>
          </cell>
          <cell r="Z601">
            <v>4166.666666666667</v>
          </cell>
          <cell r="AA601">
            <v>4416.666666666667</v>
          </cell>
          <cell r="AB601">
            <v>0</v>
          </cell>
          <cell r="AC601">
            <v>0</v>
          </cell>
          <cell r="AD601">
            <v>0</v>
          </cell>
        </row>
        <row r="602">
          <cell r="A602" t="str">
            <v>1999-155</v>
          </cell>
          <cell r="B602" t="str">
            <v>Kavel 3</v>
          </cell>
          <cell r="C602" t="str">
            <v>Stegeman</v>
          </cell>
          <cell r="D602" t="str">
            <v>Stadskanaal</v>
          </cell>
          <cell r="E602">
            <v>1</v>
          </cell>
          <cell r="G602" t="str">
            <v>Elbrus</v>
          </cell>
          <cell r="H602" t="str">
            <v>Special</v>
          </cell>
          <cell r="I602">
            <v>1</v>
          </cell>
          <cell r="V602">
            <v>38</v>
          </cell>
          <cell r="X602">
            <v>10500</v>
          </cell>
          <cell r="Y602">
            <v>1916.6666666666667</v>
          </cell>
          <cell r="Z602">
            <v>4166.666666666667</v>
          </cell>
          <cell r="AA602">
            <v>4416.666666666667</v>
          </cell>
          <cell r="AB602">
            <v>0</v>
          </cell>
          <cell r="AC602">
            <v>0</v>
          </cell>
          <cell r="AD602">
            <v>0</v>
          </cell>
        </row>
        <row r="603">
          <cell r="A603" t="str">
            <v>1999-156</v>
          </cell>
          <cell r="B603" t="str">
            <v>Plannon</v>
          </cell>
          <cell r="C603" t="str">
            <v>Bootsma </v>
          </cell>
          <cell r="D603" t="str">
            <v>Sneek</v>
          </cell>
          <cell r="E603">
            <v>10</v>
          </cell>
          <cell r="G603" t="str">
            <v>Taos</v>
          </cell>
          <cell r="I603">
            <v>1</v>
          </cell>
          <cell r="V603">
            <v>18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K603">
            <v>78</v>
          </cell>
          <cell r="AL603">
            <v>8185</v>
          </cell>
        </row>
        <row r="604">
          <cell r="A604" t="str">
            <v>1999-157</v>
          </cell>
          <cell r="B604" t="str">
            <v>Veba E</v>
          </cell>
          <cell r="C604" t="str">
            <v>0,1--,2--</v>
          </cell>
          <cell r="D604" t="str">
            <v>Witten</v>
          </cell>
          <cell r="E604">
            <v>5</v>
          </cell>
          <cell r="G604" t="str">
            <v>Noellestr.</v>
          </cell>
          <cell r="H604">
            <v>280068</v>
          </cell>
          <cell r="I604">
            <v>1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K604">
            <v>5</v>
          </cell>
          <cell r="AL604">
            <v>650</v>
          </cell>
        </row>
        <row r="605">
          <cell r="A605" t="str">
            <v>1999-158</v>
          </cell>
          <cell r="B605" t="str">
            <v>Veba E</v>
          </cell>
          <cell r="C605" t="str">
            <v>0,1--,2--A</v>
          </cell>
          <cell r="D605" t="str">
            <v>Hattingen</v>
          </cell>
          <cell r="E605">
            <v>5</v>
          </cell>
          <cell r="G605" t="str">
            <v>Neckarstr.</v>
          </cell>
          <cell r="H605">
            <v>280075</v>
          </cell>
          <cell r="I605">
            <v>1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K605">
            <v>5</v>
          </cell>
          <cell r="AL605">
            <v>650</v>
          </cell>
        </row>
        <row r="606">
          <cell r="A606" t="str">
            <v>2000-001</v>
          </cell>
          <cell r="B606" t="str">
            <v>Vonk</v>
          </cell>
          <cell r="C606" t="str">
            <v>Leenstra</v>
          </cell>
          <cell r="D606" t="str">
            <v>Oudega</v>
          </cell>
          <cell r="E606">
            <v>1</v>
          </cell>
          <cell r="F606">
            <v>0</v>
          </cell>
          <cell r="G606" t="str">
            <v>Bromo</v>
          </cell>
          <cell r="H606" t="str">
            <v>GK</v>
          </cell>
          <cell r="I606">
            <v>36530</v>
          </cell>
          <cell r="J606">
            <v>551.29425</v>
          </cell>
          <cell r="L606">
            <v>36544</v>
          </cell>
          <cell r="V606">
            <v>32</v>
          </cell>
          <cell r="W606">
            <v>0</v>
          </cell>
          <cell r="X606">
            <v>4950</v>
          </cell>
          <cell r="Y606">
            <v>1500</v>
          </cell>
          <cell r="Z606">
            <v>1500</v>
          </cell>
          <cell r="AA606">
            <v>1950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K606">
            <v>47.25</v>
          </cell>
          <cell r="AL606">
            <v>47.27</v>
          </cell>
        </row>
        <row r="607">
          <cell r="A607" t="str">
            <v>2000-002</v>
          </cell>
          <cell r="B607" t="str">
            <v>Obdeijn</v>
          </cell>
          <cell r="C607" t="str">
            <v>Bruco</v>
          </cell>
          <cell r="D607" t="str">
            <v>Heerde</v>
          </cell>
          <cell r="E607">
            <v>1</v>
          </cell>
          <cell r="F607">
            <v>0</v>
          </cell>
          <cell r="G607" t="str">
            <v>Special</v>
          </cell>
          <cell r="H607">
            <v>0</v>
          </cell>
          <cell r="I607">
            <v>36535</v>
          </cell>
          <cell r="J607">
            <v>0</v>
          </cell>
          <cell r="L607">
            <v>36544</v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>
            <v>40</v>
          </cell>
          <cell r="V607">
            <v>16</v>
          </cell>
          <cell r="W607">
            <v>0</v>
          </cell>
          <cell r="X607">
            <v>11000</v>
          </cell>
          <cell r="Y607">
            <v>2000</v>
          </cell>
          <cell r="Z607">
            <v>3000</v>
          </cell>
          <cell r="AA607">
            <v>3000</v>
          </cell>
          <cell r="AB607">
            <v>0</v>
          </cell>
          <cell r="AC607">
            <v>3000</v>
          </cell>
          <cell r="AD607">
            <v>0</v>
          </cell>
          <cell r="AE607">
            <v>0</v>
          </cell>
          <cell r="AK607">
            <v>130</v>
          </cell>
          <cell r="AL607">
            <v>13150</v>
          </cell>
        </row>
        <row r="608">
          <cell r="A608" t="str">
            <v>2000-003</v>
          </cell>
          <cell r="B608" t="str">
            <v>Buma</v>
          </cell>
          <cell r="C608" t="str">
            <v>Bosch vd</v>
          </cell>
          <cell r="D608" t="str">
            <v>Tersoal</v>
          </cell>
          <cell r="E608">
            <v>1</v>
          </cell>
          <cell r="F608">
            <v>0</v>
          </cell>
          <cell r="G608" t="str">
            <v>T-woning</v>
          </cell>
          <cell r="H608">
            <v>0</v>
          </cell>
          <cell r="I608">
            <v>36536</v>
          </cell>
          <cell r="J608">
            <v>961.2675</v>
          </cell>
          <cell r="L608">
            <v>36544</v>
          </cell>
          <cell r="Q608">
            <v>37</v>
          </cell>
          <cell r="V608">
            <v>17</v>
          </cell>
          <cell r="W608">
            <v>0</v>
          </cell>
          <cell r="X608">
            <v>7750</v>
          </cell>
          <cell r="Y608">
            <v>2000</v>
          </cell>
          <cell r="Z608">
            <v>2500</v>
          </cell>
          <cell r="AA608">
            <v>3250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K608">
            <v>106.25</v>
          </cell>
          <cell r="AL608">
            <v>10532</v>
          </cell>
        </row>
        <row r="609">
          <cell r="A609" t="str">
            <v>2000-004</v>
          </cell>
          <cell r="B609" t="str">
            <v>Kavel 85</v>
          </cell>
          <cell r="C609" t="str">
            <v>Straat</v>
          </cell>
          <cell r="D609" t="str">
            <v>Uithuizen</v>
          </cell>
          <cell r="E609">
            <v>1</v>
          </cell>
          <cell r="F609">
            <v>0</v>
          </cell>
          <cell r="G609" t="str">
            <v>Hekla</v>
          </cell>
          <cell r="H609">
            <v>0</v>
          </cell>
          <cell r="I609">
            <v>36537</v>
          </cell>
          <cell r="J609">
            <v>0</v>
          </cell>
          <cell r="L609">
            <v>36544</v>
          </cell>
          <cell r="V609">
            <v>40</v>
          </cell>
          <cell r="W609">
            <v>0</v>
          </cell>
          <cell r="X609">
            <v>5250</v>
          </cell>
          <cell r="Y609">
            <v>0</v>
          </cell>
          <cell r="Z609">
            <v>2500</v>
          </cell>
          <cell r="AA609">
            <v>2750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K609">
            <v>59</v>
          </cell>
          <cell r="AL609">
            <v>5585</v>
          </cell>
        </row>
        <row r="610">
          <cell r="A610" t="str">
            <v>2000-005</v>
          </cell>
          <cell r="B610" t="str">
            <v>Kavel 84</v>
          </cell>
          <cell r="C610" t="str">
            <v>Straat</v>
          </cell>
          <cell r="D610" t="str">
            <v>Uithuizen</v>
          </cell>
          <cell r="E610">
            <v>1</v>
          </cell>
          <cell r="F610">
            <v>0</v>
          </cell>
          <cell r="G610" t="str">
            <v>Gamma</v>
          </cell>
          <cell r="H610">
            <v>0</v>
          </cell>
          <cell r="I610">
            <v>36537</v>
          </cell>
          <cell r="J610">
            <v>0</v>
          </cell>
          <cell r="L610">
            <v>36544</v>
          </cell>
          <cell r="V610">
            <v>40</v>
          </cell>
          <cell r="W610">
            <v>0</v>
          </cell>
          <cell r="X610">
            <v>5750</v>
          </cell>
          <cell r="Y610">
            <v>0</v>
          </cell>
          <cell r="Z610">
            <v>2750</v>
          </cell>
          <cell r="AA610">
            <v>3000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K610">
            <v>51.75</v>
          </cell>
          <cell r="AL610">
            <v>4767</v>
          </cell>
        </row>
        <row r="611">
          <cell r="A611" t="str">
            <v>2000-006</v>
          </cell>
          <cell r="B611" t="str">
            <v>Veba E</v>
          </cell>
          <cell r="C611" t="str">
            <v>0,1--2--A</v>
          </cell>
          <cell r="D611" t="str">
            <v>Bochum</v>
          </cell>
          <cell r="E611">
            <v>6</v>
          </cell>
          <cell r="F611">
            <v>0</v>
          </cell>
          <cell r="G611" t="str">
            <v>Deimkestr</v>
          </cell>
          <cell r="H611">
            <v>280080</v>
          </cell>
          <cell r="I611">
            <v>36538</v>
          </cell>
          <cell r="J611">
            <v>0</v>
          </cell>
          <cell r="L611">
            <v>36553</v>
          </cell>
          <cell r="V611">
            <v>111</v>
          </cell>
          <cell r="W611">
            <v>2040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K611">
            <v>9</v>
          </cell>
          <cell r="AL611">
            <v>1170</v>
          </cell>
        </row>
        <row r="612">
          <cell r="A612" t="str">
            <v>2000-007</v>
          </cell>
          <cell r="B612" t="str">
            <v>Veba E</v>
          </cell>
          <cell r="C612" t="str">
            <v>0,1--2--</v>
          </cell>
          <cell r="D612" t="str">
            <v>Essen</v>
          </cell>
          <cell r="E612">
            <v>10</v>
          </cell>
          <cell r="F612">
            <v>0</v>
          </cell>
          <cell r="G612" t="str">
            <v>4.BA Zollverein</v>
          </cell>
          <cell r="H612">
            <v>264300</v>
          </cell>
          <cell r="I612">
            <v>36542</v>
          </cell>
          <cell r="J612">
            <v>0</v>
          </cell>
          <cell r="L612">
            <v>36565</v>
          </cell>
          <cell r="V612">
            <v>113</v>
          </cell>
          <cell r="W612">
            <v>3400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K612">
            <v>5</v>
          </cell>
          <cell r="AL612">
            <v>650</v>
          </cell>
        </row>
        <row r="613">
          <cell r="A613" t="str">
            <v>2000-008</v>
          </cell>
          <cell r="B613" t="str">
            <v>Veba E</v>
          </cell>
          <cell r="C613" t="str">
            <v>0,1--2--4--A</v>
          </cell>
          <cell r="D613" t="str">
            <v>Herne</v>
          </cell>
          <cell r="E613">
            <v>41</v>
          </cell>
          <cell r="F613">
            <v>0</v>
          </cell>
          <cell r="G613" t="str">
            <v>Plutostr.</v>
          </cell>
          <cell r="H613">
            <v>265600</v>
          </cell>
          <cell r="I613">
            <v>36542</v>
          </cell>
          <cell r="J613">
            <v>0</v>
          </cell>
          <cell r="L613">
            <v>36553</v>
          </cell>
          <cell r="V613">
            <v>110</v>
          </cell>
          <cell r="W613">
            <v>13940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K613">
            <v>12</v>
          </cell>
          <cell r="AL613">
            <v>1560</v>
          </cell>
        </row>
        <row r="614">
          <cell r="A614" t="str">
            <v>2000-009</v>
          </cell>
          <cell r="B614" t="str">
            <v>Ruyter</v>
          </cell>
          <cell r="C614" t="str">
            <v>Broek vd</v>
          </cell>
          <cell r="D614" t="str">
            <v>Ypenburg</v>
          </cell>
          <cell r="E614">
            <v>1</v>
          </cell>
          <cell r="F614">
            <v>0</v>
          </cell>
          <cell r="G614" t="str">
            <v>Viti</v>
          </cell>
          <cell r="H614">
            <v>0</v>
          </cell>
          <cell r="I614">
            <v>36545</v>
          </cell>
          <cell r="J614">
            <v>0</v>
          </cell>
          <cell r="L614">
            <v>36545</v>
          </cell>
          <cell r="V614">
            <v>47</v>
          </cell>
          <cell r="W614">
            <v>0</v>
          </cell>
          <cell r="X614">
            <v>2000</v>
          </cell>
          <cell r="Y614">
            <v>2000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K614">
            <v>67.5</v>
          </cell>
          <cell r="AL614">
            <v>6910</v>
          </cell>
        </row>
        <row r="615">
          <cell r="A615" t="str">
            <v>2000-010</v>
          </cell>
          <cell r="B615" t="str">
            <v>Veba E</v>
          </cell>
          <cell r="C615" t="str">
            <v>0,1--2--4--5--6--</v>
          </cell>
          <cell r="D615" t="str">
            <v>Bochum</v>
          </cell>
          <cell r="E615">
            <v>0</v>
          </cell>
          <cell r="F615">
            <v>0</v>
          </cell>
          <cell r="G615" t="str">
            <v>Estrich-Detail</v>
          </cell>
          <cell r="H615">
            <v>0</v>
          </cell>
          <cell r="I615">
            <v>36545</v>
          </cell>
          <cell r="J615">
            <v>0</v>
          </cell>
          <cell r="L615">
            <v>36546</v>
          </cell>
          <cell r="V615">
            <v>119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1875</v>
          </cell>
          <cell r="AM615">
            <v>11.25</v>
          </cell>
          <cell r="AN615">
            <v>1237</v>
          </cell>
        </row>
        <row r="616">
          <cell r="A616" t="str">
            <v>2000-011</v>
          </cell>
          <cell r="B616" t="str">
            <v>Veba FB</v>
          </cell>
          <cell r="C616" t="str">
            <v>0,1--2--</v>
          </cell>
          <cell r="D616" t="str">
            <v>Bochum</v>
          </cell>
          <cell r="E616">
            <v>0</v>
          </cell>
          <cell r="F616">
            <v>0</v>
          </cell>
          <cell r="G616" t="str">
            <v>Umstellung Index E zu Index FB</v>
          </cell>
          <cell r="H616">
            <v>0</v>
          </cell>
          <cell r="I616">
            <v>20</v>
          </cell>
          <cell r="J616">
            <v>0</v>
          </cell>
          <cell r="L616">
            <v>36546</v>
          </cell>
          <cell r="V616">
            <v>119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5750</v>
          </cell>
          <cell r="AK616">
            <v>27</v>
          </cell>
          <cell r="AL616">
            <v>3510</v>
          </cell>
        </row>
        <row r="617">
          <cell r="A617" t="str">
            <v>2000-012</v>
          </cell>
          <cell r="B617" t="str">
            <v>Veba F</v>
          </cell>
          <cell r="C617" t="str">
            <v>0,1--2--</v>
          </cell>
          <cell r="D617" t="str">
            <v>Herne</v>
          </cell>
          <cell r="E617">
            <v>8</v>
          </cell>
          <cell r="F617">
            <v>0</v>
          </cell>
          <cell r="G617" t="str">
            <v>Sandweg, Wanne-Eickel</v>
          </cell>
          <cell r="H617">
            <v>280114</v>
          </cell>
          <cell r="I617">
            <v>36608</v>
          </cell>
          <cell r="J617">
            <v>0</v>
          </cell>
          <cell r="L617">
            <v>36615</v>
          </cell>
          <cell r="V617">
            <v>115</v>
          </cell>
          <cell r="W617">
            <v>2720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K617">
            <v>7</v>
          </cell>
          <cell r="AL617">
            <v>910</v>
          </cell>
        </row>
        <row r="618">
          <cell r="A618" t="str">
            <v>2000-013</v>
          </cell>
          <cell r="B618" t="str">
            <v>Veba E</v>
          </cell>
          <cell r="C618" t="str">
            <v>0,1--2--</v>
          </cell>
          <cell r="D618" t="str">
            <v>Bochum</v>
          </cell>
          <cell r="E618">
            <v>12</v>
          </cell>
          <cell r="F618">
            <v>0</v>
          </cell>
          <cell r="G618" t="str">
            <v>Hochweide</v>
          </cell>
          <cell r="H618">
            <v>280081</v>
          </cell>
          <cell r="I618">
            <v>36545</v>
          </cell>
          <cell r="J618">
            <v>0</v>
          </cell>
          <cell r="L618">
            <v>36578</v>
          </cell>
          <cell r="V618">
            <v>115</v>
          </cell>
          <cell r="W618">
            <v>4080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K618">
            <v>6</v>
          </cell>
          <cell r="AL618">
            <v>780</v>
          </cell>
        </row>
        <row r="619">
          <cell r="A619" t="str">
            <v>2000-014</v>
          </cell>
          <cell r="B619" t="str">
            <v>Pastorie</v>
          </cell>
          <cell r="C619" t="str">
            <v>Bosch vd</v>
          </cell>
          <cell r="D619" t="str">
            <v>Sybrandabuorren</v>
          </cell>
          <cell r="E619">
            <v>1</v>
          </cell>
          <cell r="F619">
            <v>0</v>
          </cell>
          <cell r="G619" t="str">
            <v>Hekla</v>
          </cell>
          <cell r="H619" t="str">
            <v>Special</v>
          </cell>
          <cell r="I619">
            <v>36545</v>
          </cell>
          <cell r="J619">
            <v>778.57025</v>
          </cell>
          <cell r="L619">
            <v>36560</v>
          </cell>
          <cell r="Q619">
            <v>13</v>
          </cell>
          <cell r="V619">
            <v>17</v>
          </cell>
          <cell r="W619">
            <v>0</v>
          </cell>
          <cell r="X619">
            <v>12500</v>
          </cell>
          <cell r="Y619">
            <v>0</v>
          </cell>
          <cell r="Z619">
            <v>6000</v>
          </cell>
          <cell r="AA619">
            <v>6500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K619">
            <v>46.25</v>
          </cell>
          <cell r="AL619">
            <v>4242</v>
          </cell>
        </row>
        <row r="620">
          <cell r="A620" t="str">
            <v>2000-015</v>
          </cell>
          <cell r="B620" t="str">
            <v>Koehoorn</v>
          </cell>
          <cell r="C620" t="str">
            <v>Bootsma</v>
          </cell>
          <cell r="D620" t="str">
            <v>Lemmer</v>
          </cell>
          <cell r="E620">
            <v>1</v>
          </cell>
          <cell r="F620">
            <v>0</v>
          </cell>
          <cell r="G620" t="str">
            <v>Etna</v>
          </cell>
          <cell r="H620">
            <v>0</v>
          </cell>
          <cell r="I620">
            <v>36549</v>
          </cell>
          <cell r="J620">
            <v>0</v>
          </cell>
          <cell r="L620">
            <v>36552</v>
          </cell>
          <cell r="Q620">
            <v>37</v>
          </cell>
          <cell r="V620">
            <v>18</v>
          </cell>
          <cell r="W620">
            <v>0</v>
          </cell>
          <cell r="X620">
            <v>4950</v>
          </cell>
          <cell r="Y620">
            <v>0</v>
          </cell>
          <cell r="Z620">
            <v>2250</v>
          </cell>
          <cell r="AA620">
            <v>2700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K620">
            <v>61.5</v>
          </cell>
          <cell r="AL620">
            <v>5610</v>
          </cell>
        </row>
        <row r="621">
          <cell r="A621" t="str">
            <v>2000-016</v>
          </cell>
          <cell r="B621" t="str">
            <v>Veba F</v>
          </cell>
          <cell r="C621" t="str">
            <v>1,1-2-4-5-7-A</v>
          </cell>
          <cell r="D621" t="str">
            <v>Hanau</v>
          </cell>
          <cell r="E621">
            <v>24</v>
          </cell>
          <cell r="F621">
            <v>0</v>
          </cell>
          <cell r="G621" t="str">
            <v>Klein Auheim 2.BA,Weidengärten</v>
          </cell>
          <cell r="H621">
            <v>255600</v>
          </cell>
          <cell r="I621">
            <v>36593</v>
          </cell>
          <cell r="J621">
            <v>0</v>
          </cell>
          <cell r="L621">
            <v>36621</v>
          </cell>
          <cell r="V621">
            <v>122</v>
          </cell>
          <cell r="W621">
            <v>8160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937.5</v>
          </cell>
          <cell r="AK621">
            <v>16</v>
          </cell>
          <cell r="AL621">
            <v>2080</v>
          </cell>
        </row>
        <row r="622">
          <cell r="A622" t="str">
            <v>2000-017</v>
          </cell>
          <cell r="B622" t="str">
            <v>Veba F</v>
          </cell>
          <cell r="C622" t="str">
            <v>1,4--A</v>
          </cell>
          <cell r="D622" t="str">
            <v>Würzburg</v>
          </cell>
          <cell r="E622">
            <v>23</v>
          </cell>
          <cell r="F622">
            <v>0</v>
          </cell>
          <cell r="G622" t="str">
            <v>Lindenstr. Rottenbauer</v>
          </cell>
          <cell r="H622">
            <v>280067</v>
          </cell>
          <cell r="I622">
            <v>36550</v>
          </cell>
          <cell r="J622">
            <v>0</v>
          </cell>
          <cell r="L622">
            <v>36579</v>
          </cell>
          <cell r="V622">
            <v>121</v>
          </cell>
          <cell r="W622">
            <v>7820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1250</v>
          </cell>
          <cell r="AK622">
            <v>14</v>
          </cell>
          <cell r="AL622">
            <v>1700</v>
          </cell>
        </row>
        <row r="623">
          <cell r="A623" t="str">
            <v>2000-018</v>
          </cell>
          <cell r="B623" t="str">
            <v>Veba F</v>
          </cell>
          <cell r="C623" t="str">
            <v>01,1-2-4-5</v>
          </cell>
          <cell r="D623" t="str">
            <v>Bottrop</v>
          </cell>
          <cell r="E623">
            <v>30</v>
          </cell>
          <cell r="F623">
            <v>0</v>
          </cell>
          <cell r="G623" t="str">
            <v>A.Brandt/P.Markusweg</v>
          </cell>
          <cell r="H623">
            <v>280093</v>
          </cell>
          <cell r="I623">
            <v>36551</v>
          </cell>
          <cell r="J623">
            <v>0</v>
          </cell>
          <cell r="L623">
            <v>36574</v>
          </cell>
          <cell r="V623">
            <v>100</v>
          </cell>
          <cell r="W623">
            <v>10200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1250</v>
          </cell>
          <cell r="AK623">
            <v>25.5</v>
          </cell>
          <cell r="AL623">
            <v>3115</v>
          </cell>
        </row>
        <row r="624">
          <cell r="A624" t="str">
            <v>2000-019</v>
          </cell>
          <cell r="B624" t="str">
            <v>Jager de</v>
          </cell>
          <cell r="C624" t="str">
            <v>Stegeman</v>
          </cell>
          <cell r="D624" t="str">
            <v>Raalte</v>
          </cell>
          <cell r="E624">
            <v>1</v>
          </cell>
          <cell r="F624">
            <v>0</v>
          </cell>
          <cell r="G624" t="str">
            <v>Special</v>
          </cell>
          <cell r="H624">
            <v>0</v>
          </cell>
          <cell r="I624">
            <v>36552</v>
          </cell>
          <cell r="J624">
            <v>0</v>
          </cell>
          <cell r="L624">
            <v>36552</v>
          </cell>
          <cell r="Q624">
            <v>36</v>
          </cell>
          <cell r="V624">
            <v>38</v>
          </cell>
          <cell r="W624">
            <v>0</v>
          </cell>
          <cell r="X624">
            <v>30000</v>
          </cell>
          <cell r="Y624">
            <v>3000</v>
          </cell>
          <cell r="Z624">
            <v>15000</v>
          </cell>
          <cell r="AA624">
            <v>12000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K624">
            <v>316.5</v>
          </cell>
          <cell r="AL624">
            <v>31740</v>
          </cell>
          <cell r="AM624">
            <v>9.25</v>
          </cell>
          <cell r="AN624">
            <v>897</v>
          </cell>
        </row>
        <row r="625">
          <cell r="A625" t="str">
            <v>2000-020</v>
          </cell>
          <cell r="B625" t="str">
            <v>Veba F</v>
          </cell>
          <cell r="C625" t="str">
            <v>0,1--2--</v>
          </cell>
          <cell r="D625" t="str">
            <v>Bergkamen</v>
          </cell>
          <cell r="E625">
            <v>19</v>
          </cell>
          <cell r="F625">
            <v>0</v>
          </cell>
          <cell r="G625" t="str">
            <v>Fichte-/W.Frägerstr.</v>
          </cell>
          <cell r="H625">
            <v>280043</v>
          </cell>
          <cell r="I625">
            <v>36552</v>
          </cell>
          <cell r="J625">
            <v>0</v>
          </cell>
          <cell r="L625">
            <v>36579</v>
          </cell>
          <cell r="V625">
            <v>109</v>
          </cell>
          <cell r="W625">
            <v>6460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K625">
            <v>11</v>
          </cell>
          <cell r="AL625">
            <v>1310</v>
          </cell>
        </row>
        <row r="626">
          <cell r="A626" t="str">
            <v>2000-021</v>
          </cell>
          <cell r="B626" t="str">
            <v>Veba F</v>
          </cell>
          <cell r="C626" t="str">
            <v>0,1--2--</v>
          </cell>
          <cell r="D626" t="str">
            <v>Kamen</v>
          </cell>
          <cell r="E626">
            <v>10</v>
          </cell>
          <cell r="F626">
            <v>0</v>
          </cell>
          <cell r="G626" t="str">
            <v>Grillostr/Flözweg</v>
          </cell>
          <cell r="H626">
            <v>280072</v>
          </cell>
          <cell r="I626">
            <v>36557</v>
          </cell>
          <cell r="J626">
            <v>0</v>
          </cell>
          <cell r="L626">
            <v>36574</v>
          </cell>
          <cell r="V626">
            <v>103</v>
          </cell>
          <cell r="W626">
            <v>3400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K626">
            <v>6</v>
          </cell>
          <cell r="AL626">
            <v>780</v>
          </cell>
        </row>
        <row r="627">
          <cell r="A627" t="str">
            <v>2000-022</v>
          </cell>
          <cell r="B627" t="str">
            <v>Veba E</v>
          </cell>
          <cell r="C627" t="str">
            <v>0,1--2--4--5--6--</v>
          </cell>
          <cell r="D627" t="str">
            <v>Bochum</v>
          </cell>
          <cell r="E627">
            <v>0</v>
          </cell>
          <cell r="F627">
            <v>0</v>
          </cell>
          <cell r="G627" t="str">
            <v>Umstellung Index E zu Index F</v>
          </cell>
          <cell r="H627">
            <v>0</v>
          </cell>
          <cell r="I627">
            <v>36557</v>
          </cell>
          <cell r="J627">
            <v>0</v>
          </cell>
          <cell r="L627">
            <v>36606</v>
          </cell>
          <cell r="V627">
            <v>119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K627">
            <v>65.5</v>
          </cell>
          <cell r="AL627">
            <v>8515</v>
          </cell>
        </row>
        <row r="628">
          <cell r="A628" t="str">
            <v>2000-023</v>
          </cell>
          <cell r="B628" t="str">
            <v>Veba F</v>
          </cell>
          <cell r="C628" t="str">
            <v>0,1--2--</v>
          </cell>
          <cell r="D628" t="str">
            <v>Bochum</v>
          </cell>
          <cell r="E628">
            <v>22</v>
          </cell>
          <cell r="F628">
            <v>0</v>
          </cell>
          <cell r="G628" t="str">
            <v>Ostpreußenstraße</v>
          </cell>
          <cell r="H628">
            <v>280042</v>
          </cell>
          <cell r="I628">
            <v>36558</v>
          </cell>
          <cell r="J628">
            <v>0</v>
          </cell>
          <cell r="L628">
            <v>36854</v>
          </cell>
          <cell r="V628">
            <v>111</v>
          </cell>
          <cell r="W628">
            <v>7480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K628">
            <v>8</v>
          </cell>
          <cell r="AL628">
            <v>1040</v>
          </cell>
        </row>
        <row r="629">
          <cell r="A629" t="str">
            <v>2000-024</v>
          </cell>
          <cell r="B629" t="str">
            <v>Veba E</v>
          </cell>
          <cell r="C629" t="str">
            <v>0,4--</v>
          </cell>
          <cell r="D629" t="str">
            <v>Mülheim</v>
          </cell>
          <cell r="E629">
            <v>5</v>
          </cell>
          <cell r="F629">
            <v>0</v>
          </cell>
          <cell r="G629" t="str">
            <v>Saarner Kuppe B.2</v>
          </cell>
          <cell r="H629">
            <v>262500</v>
          </cell>
          <cell r="I629">
            <v>36558</v>
          </cell>
          <cell r="J629">
            <v>0</v>
          </cell>
          <cell r="L629">
            <v>36567</v>
          </cell>
          <cell r="V629">
            <v>105</v>
          </cell>
          <cell r="W629">
            <v>1700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K629">
            <v>6</v>
          </cell>
          <cell r="AL629">
            <v>780</v>
          </cell>
        </row>
        <row r="630">
          <cell r="A630" t="str">
            <v>2000-025</v>
          </cell>
          <cell r="B630" t="str">
            <v>Wielinga</v>
          </cell>
          <cell r="C630" t="str">
            <v>Bootsma</v>
          </cell>
          <cell r="D630" t="str">
            <v>Bolsward</v>
          </cell>
          <cell r="E630">
            <v>1</v>
          </cell>
          <cell r="F630">
            <v>0</v>
          </cell>
          <cell r="G630" t="str">
            <v>Viti</v>
          </cell>
          <cell r="H630" t="str">
            <v>Special</v>
          </cell>
          <cell r="I630">
            <v>36560</v>
          </cell>
          <cell r="J630">
            <v>0</v>
          </cell>
          <cell r="L630">
            <v>36560</v>
          </cell>
          <cell r="V630">
            <v>18</v>
          </cell>
          <cell r="W630">
            <v>0</v>
          </cell>
          <cell r="X630">
            <v>8000</v>
          </cell>
          <cell r="Y630">
            <v>0</v>
          </cell>
          <cell r="Z630">
            <v>4000</v>
          </cell>
          <cell r="AA630">
            <v>4000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K630">
            <v>126.5</v>
          </cell>
          <cell r="AL630">
            <v>12090</v>
          </cell>
        </row>
        <row r="631">
          <cell r="A631" t="str">
            <v>2000-026</v>
          </cell>
          <cell r="B631" t="str">
            <v>Veba F</v>
          </cell>
          <cell r="C631" t="str">
            <v>1,5--SE</v>
          </cell>
          <cell r="D631" t="str">
            <v>Bonn-Beuel</v>
          </cell>
          <cell r="E631">
            <v>10</v>
          </cell>
          <cell r="F631">
            <v>0</v>
          </cell>
          <cell r="G631" t="str">
            <v>4.BA M.MontessoriAllee</v>
          </cell>
          <cell r="H631">
            <v>280030</v>
          </cell>
          <cell r="I631">
            <v>36563</v>
          </cell>
          <cell r="J631">
            <v>0</v>
          </cell>
          <cell r="L631">
            <v>36606</v>
          </cell>
          <cell r="V631">
            <v>103</v>
          </cell>
          <cell r="W631">
            <v>3400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K631">
            <v>9.75</v>
          </cell>
          <cell r="AL631">
            <v>1237</v>
          </cell>
        </row>
        <row r="632">
          <cell r="A632" t="str">
            <v>2000-027</v>
          </cell>
          <cell r="B632" t="str">
            <v>Veba F</v>
          </cell>
          <cell r="C632" t="str">
            <v>0,1--2--</v>
          </cell>
          <cell r="D632" t="str">
            <v>Waltrop</v>
          </cell>
          <cell r="E632">
            <v>23</v>
          </cell>
          <cell r="F632">
            <v>0</v>
          </cell>
          <cell r="G632" t="str">
            <v>Velsenstraße 1.BA</v>
          </cell>
          <cell r="H632">
            <v>280107</v>
          </cell>
          <cell r="I632">
            <v>36566</v>
          </cell>
          <cell r="J632">
            <v>0</v>
          </cell>
          <cell r="L632">
            <v>36588</v>
          </cell>
          <cell r="V632">
            <v>112</v>
          </cell>
          <cell r="W632">
            <v>7820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K632">
            <v>8.5</v>
          </cell>
          <cell r="AL632">
            <v>1105</v>
          </cell>
        </row>
        <row r="633">
          <cell r="A633" t="str">
            <v>2000-028</v>
          </cell>
          <cell r="B633" t="str">
            <v>Tamsma</v>
          </cell>
          <cell r="C633" t="str">
            <v>Bootsma</v>
          </cell>
          <cell r="D633">
            <v>0</v>
          </cell>
          <cell r="E633">
            <v>1</v>
          </cell>
          <cell r="F633">
            <v>0</v>
          </cell>
          <cell r="G633" t="str">
            <v>Special</v>
          </cell>
          <cell r="H633">
            <v>0</v>
          </cell>
          <cell r="I633">
            <v>36579</v>
          </cell>
          <cell r="J633">
            <v>0</v>
          </cell>
          <cell r="L633">
            <v>36585</v>
          </cell>
          <cell r="V633">
            <v>18</v>
          </cell>
          <cell r="W633">
            <v>0</v>
          </cell>
          <cell r="X633">
            <v>2500</v>
          </cell>
          <cell r="Y633">
            <v>0</v>
          </cell>
          <cell r="Z633">
            <v>0</v>
          </cell>
          <cell r="AA633">
            <v>2500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K633">
            <v>34.25</v>
          </cell>
          <cell r="AL633">
            <v>3767</v>
          </cell>
        </row>
        <row r="634">
          <cell r="A634" t="str">
            <v>2000-029</v>
          </cell>
          <cell r="B634" t="str">
            <v>Veba F</v>
          </cell>
          <cell r="C634" t="str">
            <v>0,1--2--4--</v>
          </cell>
          <cell r="D634" t="str">
            <v>Landstadt Gatow</v>
          </cell>
          <cell r="E634">
            <v>27</v>
          </cell>
          <cell r="F634">
            <v>1</v>
          </cell>
          <cell r="G634" t="str">
            <v>Baufeld 34</v>
          </cell>
          <cell r="H634">
            <v>280010</v>
          </cell>
          <cell r="I634">
            <v>36570</v>
          </cell>
          <cell r="J634">
            <v>0</v>
          </cell>
          <cell r="L634" t="str">
            <v>Wacht</v>
          </cell>
          <cell r="V634">
            <v>123</v>
          </cell>
          <cell r="W634">
            <v>9180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K634">
            <v>1</v>
          </cell>
          <cell r="AL634">
            <v>130</v>
          </cell>
        </row>
        <row r="635">
          <cell r="A635" t="str">
            <v>2000-030</v>
          </cell>
          <cell r="B635" t="str">
            <v>Veba F</v>
          </cell>
          <cell r="C635" t="str">
            <v>0,1--2--4--5--</v>
          </cell>
          <cell r="D635" t="str">
            <v>Berlin Pankow</v>
          </cell>
          <cell r="E635">
            <v>38</v>
          </cell>
          <cell r="F635">
            <v>1</v>
          </cell>
          <cell r="G635" t="str">
            <v>Kuckhoffstr. 2.BA</v>
          </cell>
          <cell r="H635">
            <v>269300</v>
          </cell>
          <cell r="I635">
            <v>36570</v>
          </cell>
          <cell r="J635">
            <v>0</v>
          </cell>
          <cell r="L635" t="str">
            <v>Wacht</v>
          </cell>
          <cell r="V635">
            <v>123</v>
          </cell>
          <cell r="W635">
            <v>12920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K635">
            <v>1</v>
          </cell>
          <cell r="AL635">
            <v>130</v>
          </cell>
        </row>
        <row r="636">
          <cell r="A636" t="str">
            <v>2000-031</v>
          </cell>
          <cell r="B636" t="str">
            <v>Veba FB</v>
          </cell>
          <cell r="C636" t="str">
            <v>0,4--</v>
          </cell>
          <cell r="D636" t="str">
            <v>Recklinghausen</v>
          </cell>
          <cell r="E636">
            <v>9</v>
          </cell>
          <cell r="F636">
            <v>0</v>
          </cell>
          <cell r="G636" t="str">
            <v>Doriderweg</v>
          </cell>
          <cell r="H636">
            <v>280106</v>
          </cell>
          <cell r="I636">
            <v>36574</v>
          </cell>
          <cell r="J636">
            <v>0</v>
          </cell>
          <cell r="L636">
            <v>36769</v>
          </cell>
          <cell r="V636">
            <v>114</v>
          </cell>
          <cell r="W636">
            <v>3060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K636">
            <v>13</v>
          </cell>
          <cell r="AL636">
            <v>1690</v>
          </cell>
        </row>
        <row r="637">
          <cell r="A637" t="str">
            <v>2000-032</v>
          </cell>
          <cell r="B637" t="str">
            <v>Veba F</v>
          </cell>
          <cell r="C637" t="str">
            <v>01,1--2--4--</v>
          </cell>
          <cell r="D637" t="str">
            <v>Düsseldorf-Hellerhof</v>
          </cell>
          <cell r="E637">
            <v>53</v>
          </cell>
          <cell r="F637">
            <v>0</v>
          </cell>
          <cell r="G637" t="str">
            <v>E.Heuss-Knappstrasse</v>
          </cell>
          <cell r="H637">
            <v>257300</v>
          </cell>
          <cell r="I637">
            <v>36587</v>
          </cell>
          <cell r="J637">
            <v>0</v>
          </cell>
          <cell r="L637">
            <v>36602</v>
          </cell>
          <cell r="V637">
            <v>125</v>
          </cell>
          <cell r="W637">
            <v>18020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K637">
            <v>17.25</v>
          </cell>
          <cell r="AL637">
            <v>2192</v>
          </cell>
        </row>
        <row r="638">
          <cell r="A638" t="str">
            <v>2000-033</v>
          </cell>
          <cell r="B638" t="str">
            <v>Veba F</v>
          </cell>
          <cell r="C638" t="str">
            <v>01,1--2--4--A</v>
          </cell>
          <cell r="D638" t="str">
            <v>Niederkassel-Lülsdorf</v>
          </cell>
          <cell r="E638">
            <v>33</v>
          </cell>
          <cell r="F638">
            <v>0</v>
          </cell>
          <cell r="G638" t="str">
            <v>Am Zündorfer Weg</v>
          </cell>
          <cell r="H638">
            <v>280037</v>
          </cell>
          <cell r="I638">
            <v>36578</v>
          </cell>
          <cell r="J638">
            <v>0</v>
          </cell>
          <cell r="L638">
            <v>36622</v>
          </cell>
          <cell r="V638">
            <v>125</v>
          </cell>
          <cell r="W638">
            <v>11220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K638">
            <v>6</v>
          </cell>
          <cell r="AL638">
            <v>780</v>
          </cell>
        </row>
        <row r="639">
          <cell r="A639" t="str">
            <v>2000-034</v>
          </cell>
          <cell r="B639" t="str">
            <v>Ten Hoor</v>
          </cell>
          <cell r="C639" t="str">
            <v>Sluis/Haan</v>
          </cell>
          <cell r="D639" t="str">
            <v>Wijnjewoude</v>
          </cell>
          <cell r="E639">
            <v>1</v>
          </cell>
          <cell r="F639">
            <v>0</v>
          </cell>
          <cell r="G639" t="str">
            <v>Bromo</v>
          </cell>
          <cell r="H639" t="str">
            <v>GK</v>
          </cell>
          <cell r="I639">
            <v>36579</v>
          </cell>
          <cell r="J639">
            <v>863.4047999999999</v>
          </cell>
          <cell r="L639">
            <v>36585</v>
          </cell>
          <cell r="V639">
            <v>48</v>
          </cell>
          <cell r="W639">
            <v>0</v>
          </cell>
          <cell r="X639">
            <v>2000</v>
          </cell>
          <cell r="Y639">
            <v>2000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K639">
            <v>16.5</v>
          </cell>
          <cell r="AL639">
            <v>1485</v>
          </cell>
        </row>
        <row r="640">
          <cell r="A640" t="str">
            <v>2000-035</v>
          </cell>
          <cell r="B640" t="str">
            <v>Egberts</v>
          </cell>
          <cell r="C640" t="str">
            <v>Sluis/Haan</v>
          </cell>
          <cell r="D640" t="str">
            <v>Berlikum</v>
          </cell>
          <cell r="E640">
            <v>1</v>
          </cell>
          <cell r="F640">
            <v>0</v>
          </cell>
          <cell r="G640" t="str">
            <v>Etna</v>
          </cell>
          <cell r="H640">
            <v>233</v>
          </cell>
          <cell r="I640">
            <v>36581</v>
          </cell>
          <cell r="J640">
            <v>683.8335000000001</v>
          </cell>
          <cell r="L640">
            <v>36585</v>
          </cell>
          <cell r="Q640">
            <v>39</v>
          </cell>
          <cell r="V640">
            <v>48</v>
          </cell>
          <cell r="W640">
            <v>0</v>
          </cell>
          <cell r="X640">
            <v>6750</v>
          </cell>
          <cell r="Y640">
            <v>1500</v>
          </cell>
          <cell r="Z640">
            <v>2500</v>
          </cell>
          <cell r="AA640">
            <v>2750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K640">
            <v>53.25</v>
          </cell>
          <cell r="AL640">
            <v>5607</v>
          </cell>
        </row>
        <row r="641">
          <cell r="A641" t="str">
            <v>2000-036</v>
          </cell>
          <cell r="B641" t="str">
            <v>Veba F</v>
          </cell>
          <cell r="C641" t="str">
            <v>0,1--2--</v>
          </cell>
          <cell r="D641" t="str">
            <v>Dortmund</v>
          </cell>
          <cell r="E641">
            <v>12</v>
          </cell>
          <cell r="F641">
            <v>0</v>
          </cell>
          <cell r="G641" t="str">
            <v>Menglinghauserstr. 1.BA</v>
          </cell>
          <cell r="H641">
            <v>248000</v>
          </cell>
          <cell r="I641">
            <v>36584</v>
          </cell>
          <cell r="J641">
            <v>0</v>
          </cell>
          <cell r="L641">
            <v>36600</v>
          </cell>
          <cell r="V641">
            <v>103</v>
          </cell>
          <cell r="W641">
            <v>4080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K641">
            <v>2.25</v>
          </cell>
          <cell r="AL641">
            <v>242</v>
          </cell>
        </row>
        <row r="642">
          <cell r="A642" t="str">
            <v>2000-037</v>
          </cell>
          <cell r="B642" t="str">
            <v>Veba F</v>
          </cell>
          <cell r="C642" t="str">
            <v>0,1--2--4--ACT</v>
          </cell>
          <cell r="D642" t="str">
            <v>Wedel</v>
          </cell>
          <cell r="E642">
            <v>18</v>
          </cell>
          <cell r="F642">
            <v>0</v>
          </cell>
          <cell r="G642" t="str">
            <v>Moorweg 2.BA</v>
          </cell>
          <cell r="H642">
            <v>260100</v>
          </cell>
          <cell r="I642">
            <v>36586</v>
          </cell>
          <cell r="J642">
            <v>0</v>
          </cell>
          <cell r="L642">
            <v>36606</v>
          </cell>
          <cell r="V642">
            <v>118</v>
          </cell>
          <cell r="W642">
            <v>6120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875</v>
          </cell>
          <cell r="AK642">
            <v>4.5</v>
          </cell>
          <cell r="AL642">
            <v>525</v>
          </cell>
        </row>
        <row r="643">
          <cell r="A643" t="str">
            <v>2000-038</v>
          </cell>
          <cell r="B643" t="str">
            <v>Veba F</v>
          </cell>
          <cell r="C643" t="str">
            <v>0,1--2--4--A</v>
          </cell>
          <cell r="D643" t="str">
            <v>Hittfeld</v>
          </cell>
          <cell r="E643">
            <v>10</v>
          </cell>
          <cell r="F643">
            <v>0</v>
          </cell>
          <cell r="G643" t="str">
            <v>Maschener Kirchweg 2.BA</v>
          </cell>
          <cell r="H643">
            <v>270100</v>
          </cell>
          <cell r="I643">
            <v>36586</v>
          </cell>
          <cell r="J643">
            <v>0</v>
          </cell>
          <cell r="L643">
            <v>36606</v>
          </cell>
          <cell r="V643">
            <v>118</v>
          </cell>
          <cell r="W643">
            <v>3400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K643">
            <v>7</v>
          </cell>
          <cell r="AL643">
            <v>830</v>
          </cell>
        </row>
        <row r="644">
          <cell r="A644" t="str">
            <v>2000-039</v>
          </cell>
          <cell r="B644" t="str">
            <v>Veba FB</v>
          </cell>
          <cell r="C644" t="str">
            <v>0,2--4--</v>
          </cell>
          <cell r="D644" t="str">
            <v>Haltern-Lippramsdorf</v>
          </cell>
          <cell r="E644">
            <v>8</v>
          </cell>
          <cell r="F644">
            <v>0</v>
          </cell>
          <cell r="G644" t="str">
            <v>Dorstenerstraße</v>
          </cell>
          <cell r="H644">
            <v>280105</v>
          </cell>
          <cell r="I644">
            <v>36586</v>
          </cell>
          <cell r="J644">
            <v>0</v>
          </cell>
          <cell r="L644">
            <v>36602</v>
          </cell>
          <cell r="V644">
            <v>114</v>
          </cell>
          <cell r="W644">
            <v>2720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K644">
            <v>10</v>
          </cell>
          <cell r="AL644">
            <v>1260</v>
          </cell>
        </row>
        <row r="645">
          <cell r="A645" t="str">
            <v>2000-040</v>
          </cell>
          <cell r="B645" t="str">
            <v>Falkena</v>
          </cell>
          <cell r="C645" t="str">
            <v>Bootsma</v>
          </cell>
          <cell r="D645" t="str">
            <v>Bolsward</v>
          </cell>
          <cell r="E645">
            <v>1</v>
          </cell>
          <cell r="F645">
            <v>0</v>
          </cell>
          <cell r="G645" t="str">
            <v>Etna</v>
          </cell>
          <cell r="H645">
            <v>0</v>
          </cell>
          <cell r="I645">
            <v>36586</v>
          </cell>
          <cell r="J645">
            <v>0</v>
          </cell>
          <cell r="L645">
            <v>36586</v>
          </cell>
          <cell r="V645">
            <v>18</v>
          </cell>
          <cell r="W645">
            <v>0</v>
          </cell>
          <cell r="X645">
            <v>6200</v>
          </cell>
          <cell r="Y645">
            <v>0</v>
          </cell>
          <cell r="Z645">
            <v>3000</v>
          </cell>
          <cell r="AA645">
            <v>3200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K645">
            <v>68.25</v>
          </cell>
          <cell r="AL645">
            <v>6782</v>
          </cell>
        </row>
        <row r="646">
          <cell r="A646" t="str">
            <v>2000-041</v>
          </cell>
          <cell r="B646" t="str">
            <v>Keymer</v>
          </cell>
          <cell r="C646" t="str">
            <v>Sluis/Haan</v>
          </cell>
          <cell r="D646" t="str">
            <v>Boyl</v>
          </cell>
          <cell r="E646">
            <v>1</v>
          </cell>
          <cell r="F646">
            <v>0</v>
          </cell>
          <cell r="G646" t="str">
            <v>Special</v>
          </cell>
          <cell r="H646">
            <v>0</v>
          </cell>
          <cell r="I646">
            <v>36588</v>
          </cell>
          <cell r="J646">
            <v>0</v>
          </cell>
          <cell r="L646">
            <v>36588</v>
          </cell>
          <cell r="Q646">
            <v>40</v>
          </cell>
          <cell r="V646">
            <v>48</v>
          </cell>
          <cell r="W646">
            <v>0</v>
          </cell>
          <cell r="X646">
            <v>6000</v>
          </cell>
          <cell r="Y646">
            <v>2000</v>
          </cell>
          <cell r="Z646">
            <v>2000</v>
          </cell>
          <cell r="AA646">
            <v>2000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K646">
            <v>49.25</v>
          </cell>
          <cell r="AL646">
            <v>4807</v>
          </cell>
        </row>
        <row r="647">
          <cell r="A647" t="str">
            <v>2000-042</v>
          </cell>
          <cell r="B647" t="str">
            <v>Veba F</v>
          </cell>
          <cell r="C647" t="str">
            <v>01,1-2-4-5-7-</v>
          </cell>
          <cell r="D647" t="str">
            <v>Brühl</v>
          </cell>
          <cell r="E647">
            <v>25</v>
          </cell>
          <cell r="F647">
            <v>0</v>
          </cell>
          <cell r="G647" t="str">
            <v>WWP 5.BA S.Brünellweg/A.Schmitzstr. </v>
          </cell>
          <cell r="H647">
            <v>267000</v>
          </cell>
          <cell r="I647">
            <v>36591</v>
          </cell>
          <cell r="J647">
            <v>0</v>
          </cell>
          <cell r="L647">
            <v>36609</v>
          </cell>
          <cell r="V647">
            <v>125</v>
          </cell>
          <cell r="W647">
            <v>8500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K647">
            <v>10.75</v>
          </cell>
          <cell r="AL647">
            <v>1367</v>
          </cell>
        </row>
        <row r="648">
          <cell r="A648" t="str">
            <v>2000-043</v>
          </cell>
          <cell r="B648" t="str">
            <v>Boer de</v>
          </cell>
          <cell r="C648" t="str">
            <v>Straat</v>
          </cell>
          <cell r="D648" t="str">
            <v>Uithuizermeeden</v>
          </cell>
          <cell r="E648">
            <v>1</v>
          </cell>
          <cell r="F648">
            <v>0</v>
          </cell>
          <cell r="G648" t="str">
            <v>Special</v>
          </cell>
          <cell r="H648">
            <v>0</v>
          </cell>
          <cell r="I648">
            <v>36592</v>
          </cell>
          <cell r="J648">
            <v>0</v>
          </cell>
          <cell r="L648">
            <v>36675</v>
          </cell>
          <cell r="V648">
            <v>40</v>
          </cell>
          <cell r="W648">
            <v>0</v>
          </cell>
          <cell r="X648">
            <v>13000</v>
          </cell>
          <cell r="Y648">
            <v>0</v>
          </cell>
          <cell r="Z648">
            <v>6000</v>
          </cell>
          <cell r="AA648">
            <v>7000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K648">
            <v>115.75</v>
          </cell>
          <cell r="AL648">
            <v>10945</v>
          </cell>
        </row>
        <row r="649">
          <cell r="A649" t="str">
            <v>2000-044</v>
          </cell>
          <cell r="B649" t="str">
            <v>Veba F</v>
          </cell>
          <cell r="C649" t="str">
            <v>1,4-- A</v>
          </cell>
          <cell r="D649" t="str">
            <v>Hanau</v>
          </cell>
          <cell r="E649">
            <v>8</v>
          </cell>
          <cell r="F649">
            <v>0</v>
          </cell>
          <cell r="G649" t="str">
            <v>Klein Auheim 2.BA,i/d Krautgärten</v>
          </cell>
          <cell r="H649">
            <v>255600</v>
          </cell>
          <cell r="I649">
            <v>36593</v>
          </cell>
          <cell r="J649">
            <v>0</v>
          </cell>
          <cell r="L649">
            <v>36621</v>
          </cell>
          <cell r="V649">
            <v>122</v>
          </cell>
          <cell r="W649">
            <v>2720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K649">
            <v>6</v>
          </cell>
          <cell r="AL649">
            <v>780</v>
          </cell>
        </row>
        <row r="650">
          <cell r="A650" t="str">
            <v>2000-045</v>
          </cell>
          <cell r="B650" t="str">
            <v>Veba F</v>
          </cell>
          <cell r="C650" t="str">
            <v>1,1--2--7-- A</v>
          </cell>
          <cell r="D650" t="str">
            <v>Hanau</v>
          </cell>
          <cell r="E650">
            <v>9</v>
          </cell>
          <cell r="F650">
            <v>0</v>
          </cell>
          <cell r="G650" t="str">
            <v>Klein Auheim 3.BA,Weidengärten</v>
          </cell>
          <cell r="H650">
            <v>255600</v>
          </cell>
          <cell r="I650">
            <v>36593</v>
          </cell>
          <cell r="J650">
            <v>0</v>
          </cell>
          <cell r="L650">
            <v>36621</v>
          </cell>
          <cell r="V650">
            <v>122</v>
          </cell>
          <cell r="W650">
            <v>3060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937.5</v>
          </cell>
          <cell r="AK650">
            <v>8.5</v>
          </cell>
          <cell r="AL650">
            <v>1105</v>
          </cell>
        </row>
        <row r="651">
          <cell r="A651" t="str">
            <v>2000-046</v>
          </cell>
          <cell r="B651" t="str">
            <v>Veba F</v>
          </cell>
          <cell r="C651" t="str">
            <v>0,1--2--</v>
          </cell>
          <cell r="D651" t="str">
            <v>Bochum</v>
          </cell>
          <cell r="E651">
            <v>3</v>
          </cell>
          <cell r="F651">
            <v>0</v>
          </cell>
          <cell r="G651" t="str">
            <v>Magdalenenstraße</v>
          </cell>
          <cell r="H651">
            <v>280121</v>
          </cell>
          <cell r="I651">
            <v>36593</v>
          </cell>
          <cell r="J651">
            <v>0</v>
          </cell>
          <cell r="L651">
            <v>36609</v>
          </cell>
          <cell r="V651">
            <v>111</v>
          </cell>
          <cell r="W651">
            <v>1020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K651">
            <v>4.25</v>
          </cell>
          <cell r="AL651">
            <v>522</v>
          </cell>
        </row>
        <row r="652">
          <cell r="A652" t="str">
            <v>2000-047</v>
          </cell>
          <cell r="B652" t="str">
            <v>Tiesinga</v>
          </cell>
          <cell r="C652" t="str">
            <v>Sluis/Haan</v>
          </cell>
          <cell r="D652" t="str">
            <v>Oosterwolde</v>
          </cell>
          <cell r="E652">
            <v>1</v>
          </cell>
          <cell r="F652">
            <v>0</v>
          </cell>
          <cell r="G652" t="str">
            <v>Etna</v>
          </cell>
          <cell r="H652">
            <v>0</v>
          </cell>
          <cell r="I652">
            <v>36598</v>
          </cell>
          <cell r="J652">
            <v>0</v>
          </cell>
          <cell r="L652">
            <v>36594</v>
          </cell>
          <cell r="Q652">
            <v>4</v>
          </cell>
          <cell r="V652">
            <v>48</v>
          </cell>
          <cell r="W652">
            <v>0</v>
          </cell>
          <cell r="X652">
            <v>7750</v>
          </cell>
          <cell r="Y652">
            <v>1500</v>
          </cell>
          <cell r="Z652">
            <v>2500</v>
          </cell>
          <cell r="AA652">
            <v>2750</v>
          </cell>
          <cell r="AB652">
            <v>1000</v>
          </cell>
          <cell r="AC652">
            <v>0</v>
          </cell>
          <cell r="AD652">
            <v>0</v>
          </cell>
          <cell r="AE652">
            <v>0</v>
          </cell>
          <cell r="AK652">
            <v>67</v>
          </cell>
          <cell r="AL652">
            <v>6375</v>
          </cell>
        </row>
        <row r="653">
          <cell r="A653" t="str">
            <v>2000-048</v>
          </cell>
          <cell r="B653" t="str">
            <v>Veba E</v>
          </cell>
          <cell r="C653" t="str">
            <v>0,2--4--</v>
          </cell>
          <cell r="D653" t="str">
            <v>Mülheim-Heißen</v>
          </cell>
          <cell r="E653">
            <v>10</v>
          </cell>
          <cell r="F653">
            <v>0</v>
          </cell>
          <cell r="G653" t="str">
            <v>Wrangel-/Schillstraße</v>
          </cell>
          <cell r="H653">
            <v>269200</v>
          </cell>
          <cell r="I653">
            <v>36599</v>
          </cell>
          <cell r="J653">
            <v>0</v>
          </cell>
          <cell r="L653">
            <v>36620</v>
          </cell>
          <cell r="V653">
            <v>126</v>
          </cell>
          <cell r="W653">
            <v>3400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K653">
            <v>4</v>
          </cell>
          <cell r="AL653">
            <v>520</v>
          </cell>
        </row>
        <row r="654">
          <cell r="A654" t="str">
            <v>2000-049</v>
          </cell>
          <cell r="B654" t="str">
            <v>Veba F</v>
          </cell>
          <cell r="C654" t="str">
            <v>1,1--2--</v>
          </cell>
          <cell r="D654" t="str">
            <v>Ludwighafen</v>
          </cell>
          <cell r="E654">
            <v>26</v>
          </cell>
          <cell r="F654">
            <v>0</v>
          </cell>
          <cell r="G654" t="str">
            <v>Werner Forßmann Ring</v>
          </cell>
          <cell r="H654">
            <v>280115</v>
          </cell>
          <cell r="I654">
            <v>36606</v>
          </cell>
          <cell r="J654">
            <v>0</v>
          </cell>
          <cell r="L654">
            <v>36628</v>
          </cell>
          <cell r="V654">
            <v>127</v>
          </cell>
          <cell r="W654">
            <v>8840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937.5</v>
          </cell>
          <cell r="AK654">
            <v>9</v>
          </cell>
          <cell r="AL654">
            <v>1170</v>
          </cell>
          <cell r="AM654">
            <v>5.5</v>
          </cell>
          <cell r="AN654">
            <v>605</v>
          </cell>
        </row>
        <row r="655">
          <cell r="A655" t="str">
            <v>2000-050</v>
          </cell>
          <cell r="B655" t="str">
            <v>Veba F</v>
          </cell>
          <cell r="C655" t="str">
            <v>0,1--2--4--A</v>
          </cell>
          <cell r="D655" t="str">
            <v>Essen</v>
          </cell>
          <cell r="E655">
            <v>16</v>
          </cell>
          <cell r="F655">
            <v>0</v>
          </cell>
          <cell r="G655" t="str">
            <v>Schacht-Kronprinzstraße</v>
          </cell>
          <cell r="H655">
            <v>268700</v>
          </cell>
          <cell r="I655">
            <v>36601</v>
          </cell>
          <cell r="J655">
            <v>0</v>
          </cell>
          <cell r="L655">
            <v>36623</v>
          </cell>
          <cell r="V655">
            <v>128</v>
          </cell>
          <cell r="W655">
            <v>5440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K655">
            <v>9</v>
          </cell>
          <cell r="AL655">
            <v>1170</v>
          </cell>
        </row>
        <row r="656">
          <cell r="A656" t="str">
            <v>2000-051</v>
          </cell>
          <cell r="B656" t="str">
            <v>Veba FB</v>
          </cell>
          <cell r="C656" t="str">
            <v>0,1--2--</v>
          </cell>
          <cell r="D656" t="str">
            <v>Dortmund</v>
          </cell>
          <cell r="E656">
            <v>8</v>
          </cell>
          <cell r="F656">
            <v>0</v>
          </cell>
          <cell r="G656" t="str">
            <v>Randebrockstraße</v>
          </cell>
          <cell r="H656">
            <v>247500</v>
          </cell>
          <cell r="I656">
            <v>36602</v>
          </cell>
          <cell r="J656">
            <v>0</v>
          </cell>
          <cell r="L656">
            <v>36776</v>
          </cell>
          <cell r="V656">
            <v>106</v>
          </cell>
          <cell r="W656">
            <v>2720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K656">
            <v>6.5</v>
          </cell>
          <cell r="AL656">
            <v>845</v>
          </cell>
        </row>
        <row r="657">
          <cell r="A657" t="str">
            <v>2000-052</v>
          </cell>
          <cell r="B657" t="str">
            <v>Veba F</v>
          </cell>
          <cell r="C657" t="str">
            <v>0,1--2--</v>
          </cell>
          <cell r="D657" t="str">
            <v>Bochum</v>
          </cell>
          <cell r="E657">
            <v>6</v>
          </cell>
          <cell r="F657">
            <v>0</v>
          </cell>
          <cell r="G657" t="str">
            <v>Rittershausstraße</v>
          </cell>
          <cell r="H657">
            <v>280122</v>
          </cell>
          <cell r="I657">
            <v>36605</v>
          </cell>
          <cell r="J657">
            <v>0</v>
          </cell>
          <cell r="L657">
            <v>36731</v>
          </cell>
          <cell r="V657">
            <v>111</v>
          </cell>
          <cell r="W657">
            <v>2040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875</v>
          </cell>
          <cell r="AK657">
            <v>12</v>
          </cell>
          <cell r="AL657">
            <v>1560</v>
          </cell>
        </row>
        <row r="658">
          <cell r="A658" t="str">
            <v>2000-053</v>
          </cell>
          <cell r="B658" t="str">
            <v>Veba F</v>
          </cell>
          <cell r="C658" t="str">
            <v>1,2--</v>
          </cell>
          <cell r="D658" t="str">
            <v>Gelsenkirchen</v>
          </cell>
          <cell r="E658">
            <v>4</v>
          </cell>
          <cell r="F658">
            <v>0</v>
          </cell>
          <cell r="G658" t="str">
            <v>Robertsweg</v>
          </cell>
          <cell r="H658">
            <v>280085</v>
          </cell>
          <cell r="I658">
            <v>36606</v>
          </cell>
          <cell r="J658">
            <v>0</v>
          </cell>
          <cell r="L658">
            <v>36623</v>
          </cell>
          <cell r="V658">
            <v>108</v>
          </cell>
          <cell r="W658">
            <v>1360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K658">
            <v>5</v>
          </cell>
          <cell r="AL658">
            <v>650</v>
          </cell>
        </row>
        <row r="659">
          <cell r="A659" t="str">
            <v>2000-054</v>
          </cell>
          <cell r="B659" t="str">
            <v>Muilenburg</v>
          </cell>
          <cell r="C659" t="str">
            <v>Waalboer</v>
          </cell>
          <cell r="D659" t="str">
            <v>Rozenburg</v>
          </cell>
          <cell r="E659">
            <v>1</v>
          </cell>
          <cell r="F659">
            <v>0</v>
          </cell>
          <cell r="G659" t="str">
            <v>Bromo</v>
          </cell>
          <cell r="H659">
            <v>0</v>
          </cell>
          <cell r="I659">
            <v>36609</v>
          </cell>
          <cell r="J659">
            <v>0</v>
          </cell>
          <cell r="L659">
            <v>36609</v>
          </cell>
          <cell r="Q659">
            <v>42</v>
          </cell>
          <cell r="V659">
            <v>52</v>
          </cell>
          <cell r="W659">
            <v>0</v>
          </cell>
          <cell r="X659">
            <v>4800</v>
          </cell>
          <cell r="Y659">
            <v>1500</v>
          </cell>
          <cell r="Z659">
            <v>1500</v>
          </cell>
          <cell r="AA659">
            <v>1800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K659">
            <v>33.25</v>
          </cell>
          <cell r="AL659">
            <v>3137</v>
          </cell>
        </row>
        <row r="660">
          <cell r="A660" t="str">
            <v>2000-055</v>
          </cell>
          <cell r="B660" t="str">
            <v>Loos</v>
          </cell>
          <cell r="C660" t="str">
            <v>Koeleman</v>
          </cell>
          <cell r="D660" t="str">
            <v>Roelofarendsveen</v>
          </cell>
          <cell r="E660">
            <v>1</v>
          </cell>
          <cell r="F660">
            <v>0</v>
          </cell>
          <cell r="G660" t="str">
            <v>Omega</v>
          </cell>
          <cell r="H660">
            <v>0</v>
          </cell>
          <cell r="I660">
            <v>36609</v>
          </cell>
          <cell r="J660">
            <v>0</v>
          </cell>
          <cell r="L660">
            <v>36609</v>
          </cell>
          <cell r="Q660">
            <v>47</v>
          </cell>
          <cell r="V660">
            <v>47</v>
          </cell>
          <cell r="W660">
            <v>0</v>
          </cell>
          <cell r="X660">
            <v>7000</v>
          </cell>
          <cell r="Y660">
            <v>0</v>
          </cell>
          <cell r="Z660">
            <v>3500</v>
          </cell>
          <cell r="AA660">
            <v>3500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K660">
            <v>47.5</v>
          </cell>
          <cell r="AL660">
            <v>4485</v>
          </cell>
        </row>
        <row r="661">
          <cell r="A661" t="str">
            <v>2000-056</v>
          </cell>
          <cell r="B661" t="str">
            <v>Beersma</v>
          </cell>
          <cell r="C661" t="str">
            <v>Bootsma</v>
          </cell>
          <cell r="D661" t="str">
            <v>Lemmer</v>
          </cell>
          <cell r="E661">
            <v>1</v>
          </cell>
          <cell r="F661">
            <v>0</v>
          </cell>
          <cell r="G661" t="str">
            <v>Etna</v>
          </cell>
          <cell r="H661">
            <v>0</v>
          </cell>
          <cell r="I661">
            <v>36614</v>
          </cell>
          <cell r="J661">
            <v>0</v>
          </cell>
          <cell r="L661">
            <v>36615</v>
          </cell>
          <cell r="Q661">
            <v>51</v>
          </cell>
          <cell r="V661">
            <v>18</v>
          </cell>
          <cell r="W661">
            <v>0</v>
          </cell>
          <cell r="X661">
            <v>7050</v>
          </cell>
          <cell r="Y661">
            <v>1500</v>
          </cell>
          <cell r="Z661">
            <v>2500</v>
          </cell>
          <cell r="AA661">
            <v>3050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K661">
            <v>65.75</v>
          </cell>
          <cell r="AL661">
            <v>6427</v>
          </cell>
        </row>
        <row r="662">
          <cell r="A662" t="str">
            <v>2000-057</v>
          </cell>
          <cell r="B662" t="str">
            <v>Beysens</v>
          </cell>
          <cell r="C662" t="str">
            <v>Bosch vd</v>
          </cell>
          <cell r="D662" t="str">
            <v>Lemmer</v>
          </cell>
          <cell r="E662">
            <v>1</v>
          </cell>
          <cell r="F662">
            <v>0</v>
          </cell>
          <cell r="G662" t="str">
            <v>T-woning</v>
          </cell>
          <cell r="H662">
            <v>0</v>
          </cell>
          <cell r="I662">
            <v>36614</v>
          </cell>
          <cell r="J662">
            <v>1019.88</v>
          </cell>
          <cell r="L662">
            <v>36634</v>
          </cell>
          <cell r="Q662">
            <v>45</v>
          </cell>
          <cell r="V662">
            <v>17</v>
          </cell>
          <cell r="W662">
            <v>0</v>
          </cell>
          <cell r="X662">
            <v>9500</v>
          </cell>
          <cell r="Y662">
            <v>2500</v>
          </cell>
          <cell r="Z662">
            <v>3000</v>
          </cell>
          <cell r="AA662">
            <v>4000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K662">
            <v>111.5</v>
          </cell>
          <cell r="AL662">
            <v>10715</v>
          </cell>
        </row>
        <row r="663">
          <cell r="A663" t="str">
            <v>2000-058</v>
          </cell>
          <cell r="B663" t="str">
            <v>Veba F</v>
          </cell>
          <cell r="C663" t="str">
            <v>0,1--2--4--</v>
          </cell>
          <cell r="D663" t="str">
            <v>Krefeld</v>
          </cell>
          <cell r="E663">
            <v>49</v>
          </cell>
          <cell r="F663">
            <v>0</v>
          </cell>
          <cell r="G663" t="str">
            <v>Am Schicksbaum</v>
          </cell>
          <cell r="H663">
            <v>280103</v>
          </cell>
          <cell r="I663">
            <v>36616</v>
          </cell>
          <cell r="J663">
            <v>0</v>
          </cell>
          <cell r="L663">
            <v>36642</v>
          </cell>
          <cell r="V663">
            <v>108</v>
          </cell>
          <cell r="W663">
            <v>16660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K663">
            <v>7</v>
          </cell>
          <cell r="AL663">
            <v>910</v>
          </cell>
        </row>
        <row r="664">
          <cell r="A664" t="str">
            <v>2000-059</v>
          </cell>
          <cell r="B664" t="str">
            <v>Veba F</v>
          </cell>
          <cell r="C664" t="str">
            <v>0,1--2-- F</v>
          </cell>
          <cell r="D664" t="str">
            <v>Essen-Katernberg</v>
          </cell>
          <cell r="E664">
            <v>8</v>
          </cell>
          <cell r="F664">
            <v>0</v>
          </cell>
          <cell r="G664" t="str">
            <v>Joseph-Oertgenweg</v>
          </cell>
          <cell r="H664">
            <v>280078</v>
          </cell>
          <cell r="I664">
            <v>36616</v>
          </cell>
          <cell r="J664">
            <v>0</v>
          </cell>
          <cell r="L664">
            <v>36637</v>
          </cell>
          <cell r="V664">
            <v>113</v>
          </cell>
          <cell r="W664">
            <v>2720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500</v>
          </cell>
          <cell r="AK664">
            <v>5</v>
          </cell>
          <cell r="AL664">
            <v>650</v>
          </cell>
        </row>
        <row r="665">
          <cell r="A665" t="str">
            <v>2000-060</v>
          </cell>
          <cell r="B665" t="str">
            <v>Veba F</v>
          </cell>
          <cell r="C665" t="str">
            <v>1,2--</v>
          </cell>
          <cell r="D665" t="str">
            <v>Gelsenkirchen</v>
          </cell>
          <cell r="E665">
            <v>2</v>
          </cell>
          <cell r="F665">
            <v>0</v>
          </cell>
          <cell r="G665" t="str">
            <v>Valentinstraße</v>
          </cell>
          <cell r="H665">
            <v>280032</v>
          </cell>
          <cell r="I665">
            <v>36619</v>
          </cell>
          <cell r="J665">
            <v>0</v>
          </cell>
          <cell r="L665">
            <v>36637</v>
          </cell>
          <cell r="V665">
            <v>129</v>
          </cell>
          <cell r="W665">
            <v>680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K665">
            <v>5</v>
          </cell>
          <cell r="AL665">
            <v>650</v>
          </cell>
        </row>
        <row r="666">
          <cell r="A666" t="str">
            <v>2000-061</v>
          </cell>
          <cell r="B666" t="str">
            <v>Veba F</v>
          </cell>
          <cell r="C666" t="str">
            <v>1,2--</v>
          </cell>
          <cell r="D666" t="str">
            <v>Gelsenkirchen</v>
          </cell>
          <cell r="E666">
            <v>2</v>
          </cell>
          <cell r="F666">
            <v>0</v>
          </cell>
          <cell r="G666" t="str">
            <v>Krummerweg</v>
          </cell>
          <cell r="H666">
            <v>280033</v>
          </cell>
          <cell r="I666">
            <v>36619</v>
          </cell>
          <cell r="J666">
            <v>0</v>
          </cell>
          <cell r="L666">
            <v>36637</v>
          </cell>
          <cell r="V666">
            <v>129</v>
          </cell>
          <cell r="W666">
            <v>680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K666">
            <v>3</v>
          </cell>
          <cell r="AL666">
            <v>390</v>
          </cell>
        </row>
        <row r="667">
          <cell r="A667" t="str">
            <v>2000-062</v>
          </cell>
          <cell r="B667" t="str">
            <v>Nobel</v>
          </cell>
          <cell r="C667" t="str">
            <v>Waalboer</v>
          </cell>
          <cell r="D667" t="str">
            <v>Hellevoetsluis</v>
          </cell>
          <cell r="E667">
            <v>1</v>
          </cell>
          <cell r="F667">
            <v>0</v>
          </cell>
          <cell r="G667" t="str">
            <v>Bromo</v>
          </cell>
          <cell r="H667">
            <v>0</v>
          </cell>
          <cell r="I667">
            <v>36622</v>
          </cell>
          <cell r="J667">
            <v>0</v>
          </cell>
          <cell r="L667">
            <v>36621</v>
          </cell>
          <cell r="Q667">
            <v>44</v>
          </cell>
          <cell r="V667">
            <v>52</v>
          </cell>
          <cell r="W667">
            <v>0</v>
          </cell>
          <cell r="X667">
            <v>5000</v>
          </cell>
          <cell r="Y667">
            <v>1500</v>
          </cell>
          <cell r="Z667">
            <v>1500</v>
          </cell>
          <cell r="AA667">
            <v>2000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K667">
            <v>47.25</v>
          </cell>
          <cell r="AL667">
            <v>4452</v>
          </cell>
        </row>
        <row r="668">
          <cell r="A668" t="str">
            <v>2000-063</v>
          </cell>
          <cell r="B668" t="str">
            <v>Winkels</v>
          </cell>
          <cell r="C668" t="str">
            <v>Elshof</v>
          </cell>
          <cell r="D668" t="str">
            <v>Tolkamer</v>
          </cell>
          <cell r="E668">
            <v>1</v>
          </cell>
          <cell r="F668">
            <v>0</v>
          </cell>
          <cell r="G668" t="str">
            <v>Omega</v>
          </cell>
          <cell r="H668">
            <v>0</v>
          </cell>
          <cell r="I668">
            <v>36623</v>
          </cell>
          <cell r="J668">
            <v>0</v>
          </cell>
          <cell r="L668">
            <v>36634</v>
          </cell>
          <cell r="Q668">
            <v>42</v>
          </cell>
          <cell r="V668">
            <v>54</v>
          </cell>
          <cell r="W668">
            <v>0</v>
          </cell>
          <cell r="X668">
            <v>8900</v>
          </cell>
          <cell r="Y668">
            <v>2500</v>
          </cell>
          <cell r="Z668">
            <v>3000</v>
          </cell>
          <cell r="AA668">
            <v>3400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K668">
            <v>69.75</v>
          </cell>
          <cell r="AL668">
            <v>6522</v>
          </cell>
        </row>
        <row r="669">
          <cell r="A669" t="str">
            <v>2000-064</v>
          </cell>
          <cell r="B669" t="str">
            <v>Meer vd.</v>
          </cell>
          <cell r="C669" t="str">
            <v>Leenstra</v>
          </cell>
          <cell r="D669" t="str">
            <v>Abbega</v>
          </cell>
          <cell r="E669">
            <v>1</v>
          </cell>
          <cell r="F669">
            <v>0</v>
          </cell>
          <cell r="G669" t="str">
            <v>Bromo</v>
          </cell>
          <cell r="H669">
            <v>0</v>
          </cell>
          <cell r="I669">
            <v>36626</v>
          </cell>
          <cell r="J669">
            <v>0</v>
          </cell>
          <cell r="L669">
            <v>36634</v>
          </cell>
          <cell r="Q669">
            <v>36</v>
          </cell>
          <cell r="V669">
            <v>32</v>
          </cell>
          <cell r="W669">
            <v>0</v>
          </cell>
          <cell r="X669">
            <v>5375</v>
          </cell>
          <cell r="Y669">
            <v>1500</v>
          </cell>
          <cell r="Z669">
            <v>1750</v>
          </cell>
          <cell r="AA669">
            <v>2125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K669">
            <v>32.5</v>
          </cell>
          <cell r="AL669">
            <v>2975</v>
          </cell>
        </row>
        <row r="670">
          <cell r="A670" t="str">
            <v>2000-065</v>
          </cell>
          <cell r="B670" t="str">
            <v>Veba F</v>
          </cell>
          <cell r="C670" t="str">
            <v>1,1--2--</v>
          </cell>
          <cell r="D670" t="str">
            <v>Gelsenkirchen</v>
          </cell>
          <cell r="E670">
            <v>8</v>
          </cell>
          <cell r="F670">
            <v>0</v>
          </cell>
          <cell r="G670" t="str">
            <v>Fronenstraße</v>
          </cell>
          <cell r="H670">
            <v>280083</v>
          </cell>
          <cell r="I670">
            <v>36627</v>
          </cell>
          <cell r="J670">
            <v>0</v>
          </cell>
          <cell r="L670">
            <v>36644</v>
          </cell>
          <cell r="V670">
            <v>108</v>
          </cell>
          <cell r="W670">
            <v>2720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K670">
            <v>9</v>
          </cell>
        </row>
        <row r="671">
          <cell r="A671" t="str">
            <v>2000-066</v>
          </cell>
          <cell r="B671" t="str">
            <v>Schriel</v>
          </cell>
          <cell r="C671" t="str">
            <v>Waalboer</v>
          </cell>
          <cell r="D671" t="str">
            <v>Rozenburg</v>
          </cell>
          <cell r="E671">
            <v>1</v>
          </cell>
          <cell r="F671">
            <v>0</v>
          </cell>
          <cell r="G671" t="str">
            <v>Etna</v>
          </cell>
          <cell r="H671">
            <v>123</v>
          </cell>
          <cell r="I671">
            <v>36628</v>
          </cell>
          <cell r="J671">
            <v>0</v>
          </cell>
          <cell r="L671">
            <v>36634</v>
          </cell>
          <cell r="Q671">
            <v>42</v>
          </cell>
          <cell r="V671">
            <v>52</v>
          </cell>
          <cell r="W671">
            <v>0</v>
          </cell>
          <cell r="X671">
            <v>7250</v>
          </cell>
          <cell r="Y671">
            <v>0</v>
          </cell>
          <cell r="Z671">
            <v>3500</v>
          </cell>
          <cell r="AA671">
            <v>3750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K671">
            <v>48.75</v>
          </cell>
          <cell r="AL671">
            <v>4492</v>
          </cell>
        </row>
        <row r="672">
          <cell r="A672" t="str">
            <v>2000-067</v>
          </cell>
          <cell r="B672" t="str">
            <v>Altenburg</v>
          </cell>
          <cell r="C672" t="str">
            <v>Bootsma</v>
          </cell>
          <cell r="D672" t="str">
            <v>Tirns</v>
          </cell>
          <cell r="E672">
            <v>1</v>
          </cell>
          <cell r="F672">
            <v>0</v>
          </cell>
          <cell r="G672" t="str">
            <v>Elbrus</v>
          </cell>
          <cell r="H672">
            <v>0</v>
          </cell>
          <cell r="I672">
            <v>36629</v>
          </cell>
          <cell r="J672">
            <v>0</v>
          </cell>
          <cell r="L672">
            <v>36634</v>
          </cell>
          <cell r="Q672">
            <v>6</v>
          </cell>
          <cell r="V672">
            <v>18</v>
          </cell>
          <cell r="W672">
            <v>0</v>
          </cell>
          <cell r="X672">
            <v>8500</v>
          </cell>
          <cell r="Y672">
            <v>2500</v>
          </cell>
          <cell r="Z672">
            <v>2500</v>
          </cell>
          <cell r="AA672">
            <v>3500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K672">
            <v>53</v>
          </cell>
          <cell r="AL672">
            <v>5270</v>
          </cell>
          <cell r="AM672">
            <v>14.75</v>
          </cell>
          <cell r="AN672">
            <v>1347</v>
          </cell>
        </row>
        <row r="673">
          <cell r="A673" t="str">
            <v>2000-068</v>
          </cell>
          <cell r="B673" t="str">
            <v>Leyenaar</v>
          </cell>
          <cell r="C673" t="str">
            <v>Bootsma</v>
          </cell>
          <cell r="D673" t="str">
            <v>Tirns</v>
          </cell>
          <cell r="E673">
            <v>1</v>
          </cell>
          <cell r="F673">
            <v>0</v>
          </cell>
          <cell r="G673" t="str">
            <v>Special</v>
          </cell>
          <cell r="H673">
            <v>0</v>
          </cell>
          <cell r="I673">
            <v>36629</v>
          </cell>
          <cell r="J673">
            <v>0</v>
          </cell>
          <cell r="L673">
            <v>36634</v>
          </cell>
          <cell r="Q673">
            <v>6</v>
          </cell>
          <cell r="V673">
            <v>18</v>
          </cell>
          <cell r="W673">
            <v>0</v>
          </cell>
          <cell r="X673">
            <v>10500</v>
          </cell>
          <cell r="Y673">
            <v>3000</v>
          </cell>
          <cell r="Z673">
            <v>3500</v>
          </cell>
          <cell r="AA673">
            <v>4000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K673">
            <v>59</v>
          </cell>
          <cell r="AL673">
            <v>5775</v>
          </cell>
          <cell r="AM673">
            <v>25.25</v>
          </cell>
          <cell r="AN673">
            <v>2272</v>
          </cell>
        </row>
        <row r="674">
          <cell r="A674" t="str">
            <v>2000-069</v>
          </cell>
          <cell r="B674" t="str">
            <v>Bosma</v>
          </cell>
          <cell r="C674" t="str">
            <v>Sluis/Haan</v>
          </cell>
          <cell r="D674">
            <v>0</v>
          </cell>
          <cell r="E674">
            <v>1</v>
          </cell>
          <cell r="F674">
            <v>0</v>
          </cell>
          <cell r="G674" t="str">
            <v>Aanbouwschets</v>
          </cell>
          <cell r="H674">
            <v>0</v>
          </cell>
          <cell r="I674">
            <v>36629</v>
          </cell>
          <cell r="J674">
            <v>0</v>
          </cell>
          <cell r="L674">
            <v>36634</v>
          </cell>
          <cell r="V674">
            <v>48</v>
          </cell>
          <cell r="W674">
            <v>0</v>
          </cell>
          <cell r="X674">
            <v>500</v>
          </cell>
          <cell r="Y674">
            <v>500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K674">
            <v>4.75</v>
          </cell>
          <cell r="AL674">
            <v>522</v>
          </cell>
        </row>
        <row r="675">
          <cell r="A675" t="str">
            <v>2000-070</v>
          </cell>
          <cell r="B675" t="str">
            <v>Bok</v>
          </cell>
          <cell r="C675" t="str">
            <v>Sluis/Haan</v>
          </cell>
          <cell r="D675" t="str">
            <v>Nij Beets</v>
          </cell>
          <cell r="E675">
            <v>1</v>
          </cell>
          <cell r="F675">
            <v>0</v>
          </cell>
          <cell r="G675" t="str">
            <v>Bromo</v>
          </cell>
          <cell r="H675">
            <v>113</v>
          </cell>
          <cell r="I675">
            <v>36634</v>
          </cell>
          <cell r="J675">
            <v>0</v>
          </cell>
          <cell r="L675">
            <v>36634</v>
          </cell>
          <cell r="Q675">
            <v>43</v>
          </cell>
          <cell r="V675">
            <v>48</v>
          </cell>
          <cell r="W675">
            <v>0</v>
          </cell>
          <cell r="X675">
            <v>4250</v>
          </cell>
          <cell r="Y675">
            <v>1500</v>
          </cell>
          <cell r="Z675">
            <v>1250</v>
          </cell>
          <cell r="AA675">
            <v>1500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K675">
            <v>39.75</v>
          </cell>
          <cell r="AL675">
            <v>3677</v>
          </cell>
        </row>
        <row r="676">
          <cell r="A676" t="str">
            <v>2000-071</v>
          </cell>
          <cell r="B676" t="str">
            <v>Vries de</v>
          </cell>
          <cell r="C676" t="str">
            <v>Sluis/Haan</v>
          </cell>
          <cell r="D676" t="str">
            <v>Nij Beets</v>
          </cell>
          <cell r="E676">
            <v>1</v>
          </cell>
          <cell r="F676">
            <v>0</v>
          </cell>
          <cell r="G676" t="str">
            <v>Bromo</v>
          </cell>
          <cell r="H676">
            <v>113</v>
          </cell>
          <cell r="I676">
            <v>36634</v>
          </cell>
          <cell r="J676">
            <v>0</v>
          </cell>
          <cell r="L676">
            <v>36634</v>
          </cell>
          <cell r="Q676">
            <v>43</v>
          </cell>
          <cell r="V676">
            <v>48</v>
          </cell>
          <cell r="W676">
            <v>0</v>
          </cell>
          <cell r="X676">
            <v>4000</v>
          </cell>
          <cell r="Y676">
            <v>1250</v>
          </cell>
          <cell r="Z676">
            <v>1250</v>
          </cell>
          <cell r="AA676">
            <v>1500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K676">
            <v>56.25</v>
          </cell>
          <cell r="AL676">
            <v>6007</v>
          </cell>
        </row>
        <row r="677">
          <cell r="A677" t="str">
            <v>2000-072</v>
          </cell>
          <cell r="B677" t="str">
            <v>Kuipers</v>
          </cell>
          <cell r="C677" t="str">
            <v>Bootsma</v>
          </cell>
          <cell r="D677" t="str">
            <v>Franeker</v>
          </cell>
          <cell r="E677">
            <v>1</v>
          </cell>
          <cell r="F677">
            <v>0</v>
          </cell>
          <cell r="G677" t="str">
            <v>Etna</v>
          </cell>
          <cell r="H677">
            <v>0</v>
          </cell>
          <cell r="I677">
            <v>36634</v>
          </cell>
          <cell r="J677">
            <v>0</v>
          </cell>
          <cell r="L677">
            <v>36634</v>
          </cell>
          <cell r="Q677">
            <v>48</v>
          </cell>
          <cell r="V677">
            <v>18</v>
          </cell>
          <cell r="W677">
            <v>0</v>
          </cell>
          <cell r="X677">
            <v>5900</v>
          </cell>
          <cell r="Y677">
            <v>1500</v>
          </cell>
          <cell r="Z677">
            <v>2000</v>
          </cell>
          <cell r="AA677">
            <v>2400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K677">
            <v>70.5</v>
          </cell>
          <cell r="AL677">
            <v>6810</v>
          </cell>
        </row>
        <row r="678">
          <cell r="A678" t="str">
            <v>2000-073</v>
          </cell>
          <cell r="B678" t="str">
            <v>Veba F</v>
          </cell>
          <cell r="C678" t="str">
            <v>0,1--2--4--</v>
          </cell>
          <cell r="D678" t="str">
            <v>Bochum/Wattenscheid</v>
          </cell>
          <cell r="E678">
            <v>6</v>
          </cell>
          <cell r="F678">
            <v>0</v>
          </cell>
          <cell r="G678" t="str">
            <v>Lohrheidestraße/Espenloh</v>
          </cell>
          <cell r="H678">
            <v>280123</v>
          </cell>
          <cell r="I678">
            <v>36830</v>
          </cell>
          <cell r="J678">
            <v>0</v>
          </cell>
          <cell r="L678">
            <v>36837</v>
          </cell>
          <cell r="V678">
            <v>115</v>
          </cell>
          <cell r="W678">
            <v>2040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K678">
            <v>4.5</v>
          </cell>
          <cell r="AL678">
            <v>585</v>
          </cell>
        </row>
        <row r="679">
          <cell r="A679" t="str">
            <v>2000-074</v>
          </cell>
          <cell r="B679" t="str">
            <v>Veba F</v>
          </cell>
          <cell r="C679" t="str">
            <v>0,1--2--</v>
          </cell>
          <cell r="D679" t="str">
            <v>Dortmund</v>
          </cell>
          <cell r="E679">
            <v>10</v>
          </cell>
          <cell r="F679">
            <v>0</v>
          </cell>
          <cell r="G679" t="str">
            <v>Eugen-Richter-Straße</v>
          </cell>
          <cell r="H679">
            <v>269100</v>
          </cell>
          <cell r="I679">
            <v>36641</v>
          </cell>
          <cell r="J679">
            <v>0</v>
          </cell>
          <cell r="L679">
            <v>36657</v>
          </cell>
          <cell r="V679">
            <v>106</v>
          </cell>
          <cell r="W679">
            <v>3400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K679">
            <v>6</v>
          </cell>
          <cell r="AL679">
            <v>780</v>
          </cell>
        </row>
        <row r="680">
          <cell r="A680" t="str">
            <v>2000-075</v>
          </cell>
          <cell r="B680" t="str">
            <v>Veba F</v>
          </cell>
          <cell r="C680" t="str">
            <v>0,1--2--4--</v>
          </cell>
          <cell r="D680" t="str">
            <v>Bottrop</v>
          </cell>
          <cell r="E680">
            <v>8</v>
          </cell>
          <cell r="F680">
            <v>0</v>
          </cell>
          <cell r="G680" t="str">
            <v>Anton Brandtweg 2.BA</v>
          </cell>
          <cell r="H680">
            <v>280093</v>
          </cell>
          <cell r="I680">
            <v>36641</v>
          </cell>
          <cell r="J680">
            <v>0</v>
          </cell>
          <cell r="L680">
            <v>36657</v>
          </cell>
          <cell r="V680">
            <v>100</v>
          </cell>
          <cell r="W680">
            <v>2720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K680">
            <v>6</v>
          </cell>
          <cell r="AL680">
            <v>780</v>
          </cell>
        </row>
        <row r="681">
          <cell r="A681" t="str">
            <v>2000-076</v>
          </cell>
          <cell r="B681" t="str">
            <v>Minnen van</v>
          </cell>
          <cell r="C681" t="str">
            <v>Sluis/Haan</v>
          </cell>
          <cell r="D681" t="str">
            <v>Oudwoude</v>
          </cell>
          <cell r="E681">
            <v>1</v>
          </cell>
          <cell r="F681">
            <v>0</v>
          </cell>
          <cell r="G681" t="str">
            <v>Hekla</v>
          </cell>
          <cell r="H681" t="str">
            <v>Architect</v>
          </cell>
          <cell r="I681">
            <v>36649</v>
          </cell>
          <cell r="J681">
            <v>0</v>
          </cell>
          <cell r="L681">
            <v>36675</v>
          </cell>
          <cell r="V681">
            <v>48</v>
          </cell>
          <cell r="W681">
            <v>0</v>
          </cell>
          <cell r="X681">
            <v>2750</v>
          </cell>
          <cell r="Y681">
            <v>0</v>
          </cell>
          <cell r="Z681">
            <v>0</v>
          </cell>
          <cell r="AA681">
            <v>2750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K681">
            <v>36.5</v>
          </cell>
          <cell r="AL681">
            <v>3285</v>
          </cell>
        </row>
        <row r="682">
          <cell r="A682" t="str">
            <v>2000-077</v>
          </cell>
          <cell r="B682" t="str">
            <v>Medema-Intermaur</v>
          </cell>
          <cell r="C682" t="str">
            <v>Straat</v>
          </cell>
          <cell r="D682" t="str">
            <v>Oosterwijtwerd</v>
          </cell>
          <cell r="E682">
            <v>1</v>
          </cell>
          <cell r="F682">
            <v>0</v>
          </cell>
          <cell r="G682" t="str">
            <v>Bromo</v>
          </cell>
          <cell r="H682" t="str">
            <v>Gar/berg</v>
          </cell>
          <cell r="I682">
            <v>36649</v>
          </cell>
          <cell r="J682">
            <v>0</v>
          </cell>
          <cell r="L682">
            <v>36675</v>
          </cell>
          <cell r="Q682">
            <v>41</v>
          </cell>
          <cell r="V682">
            <v>40</v>
          </cell>
          <cell r="W682">
            <v>0</v>
          </cell>
          <cell r="X682">
            <v>6500</v>
          </cell>
          <cell r="Y682">
            <v>0</v>
          </cell>
          <cell r="Z682">
            <v>3000</v>
          </cell>
          <cell r="AA682">
            <v>3500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K682">
            <v>40.75</v>
          </cell>
          <cell r="AL682">
            <v>3747</v>
          </cell>
        </row>
        <row r="683">
          <cell r="A683" t="str">
            <v>2000-078</v>
          </cell>
          <cell r="B683" t="str">
            <v>Heuvel vd</v>
          </cell>
          <cell r="C683" t="str">
            <v>Loohuis</v>
          </cell>
          <cell r="D683" t="str">
            <v>Twello</v>
          </cell>
          <cell r="E683">
            <v>1</v>
          </cell>
          <cell r="F683">
            <v>0</v>
          </cell>
          <cell r="G683" t="str">
            <v>Special</v>
          </cell>
          <cell r="H683" t="str">
            <v>Etna/Gar/</v>
          </cell>
          <cell r="I683">
            <v>36649</v>
          </cell>
          <cell r="J683">
            <v>0</v>
          </cell>
          <cell r="L683">
            <v>36677</v>
          </cell>
          <cell r="Q683">
            <v>37</v>
          </cell>
          <cell r="V683">
            <v>39</v>
          </cell>
          <cell r="W683">
            <v>0</v>
          </cell>
          <cell r="X683">
            <v>9250</v>
          </cell>
          <cell r="Y683">
            <v>2500</v>
          </cell>
          <cell r="Z683">
            <v>3500</v>
          </cell>
          <cell r="AA683">
            <v>3250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K683">
            <v>124.5</v>
          </cell>
          <cell r="AL683">
            <v>11905</v>
          </cell>
        </row>
        <row r="684">
          <cell r="A684" t="str">
            <v>2000-079</v>
          </cell>
          <cell r="B684" t="str">
            <v>Voort vd.</v>
          </cell>
          <cell r="C684" t="str">
            <v>Koeleman</v>
          </cell>
          <cell r="D684" t="str">
            <v>Veldhuizen</v>
          </cell>
          <cell r="E684">
            <v>1</v>
          </cell>
          <cell r="F684">
            <v>0</v>
          </cell>
          <cell r="G684" t="str">
            <v>T-woning</v>
          </cell>
          <cell r="H684">
            <v>0</v>
          </cell>
          <cell r="I684">
            <v>36649</v>
          </cell>
          <cell r="J684">
            <v>0</v>
          </cell>
          <cell r="L684">
            <v>36675</v>
          </cell>
          <cell r="Q684">
            <v>7</v>
          </cell>
          <cell r="V684">
            <v>47</v>
          </cell>
          <cell r="W684">
            <v>0</v>
          </cell>
          <cell r="X684">
            <v>8500</v>
          </cell>
          <cell r="Y684">
            <v>2000</v>
          </cell>
          <cell r="Z684">
            <v>3000</v>
          </cell>
          <cell r="AA684">
            <v>3500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K684">
            <v>75.25</v>
          </cell>
          <cell r="AL684">
            <v>7027</v>
          </cell>
        </row>
        <row r="685">
          <cell r="A685" t="str">
            <v>2000-080</v>
          </cell>
          <cell r="B685" t="str">
            <v>Veba F</v>
          </cell>
          <cell r="C685" t="str">
            <v>0,1--2--T</v>
          </cell>
          <cell r="D685" t="str">
            <v>Wedel</v>
          </cell>
          <cell r="E685">
            <v>8</v>
          </cell>
          <cell r="F685">
            <v>0</v>
          </cell>
          <cell r="G685" t="str">
            <v>Moorweg 2.BA</v>
          </cell>
          <cell r="H685">
            <v>260100</v>
          </cell>
          <cell r="I685">
            <v>36655</v>
          </cell>
          <cell r="J685">
            <v>0</v>
          </cell>
          <cell r="L685">
            <v>36670</v>
          </cell>
          <cell r="V685">
            <v>118</v>
          </cell>
          <cell r="W685">
            <v>2720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375</v>
          </cell>
          <cell r="AK685">
            <v>1</v>
          </cell>
          <cell r="AL685">
            <v>130</v>
          </cell>
        </row>
        <row r="686">
          <cell r="A686" t="str">
            <v>2000-081</v>
          </cell>
          <cell r="B686" t="str">
            <v>Veba F</v>
          </cell>
          <cell r="C686" t="str">
            <v>0,1--2--</v>
          </cell>
          <cell r="D686" t="str">
            <v>Dortmund-Mengede</v>
          </cell>
          <cell r="E686">
            <v>14</v>
          </cell>
          <cell r="F686">
            <v>0</v>
          </cell>
          <cell r="G686" t="str">
            <v>Käthe-Kollwitz-Str. 2,BA</v>
          </cell>
          <cell r="H686">
            <v>260400</v>
          </cell>
          <cell r="I686">
            <v>36664</v>
          </cell>
          <cell r="J686">
            <v>0</v>
          </cell>
          <cell r="L686">
            <v>36686</v>
          </cell>
          <cell r="V686">
            <v>109</v>
          </cell>
          <cell r="W686">
            <v>4760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K686">
            <v>6</v>
          </cell>
          <cell r="AL686">
            <v>845</v>
          </cell>
        </row>
        <row r="687">
          <cell r="A687" t="str">
            <v>2000-082</v>
          </cell>
          <cell r="B687" t="str">
            <v>Veba E</v>
          </cell>
          <cell r="C687" t="str">
            <v>1,1--2--</v>
          </cell>
          <cell r="D687" t="str">
            <v>Idstein </v>
          </cell>
          <cell r="E687">
            <v>6</v>
          </cell>
          <cell r="F687">
            <v>0</v>
          </cell>
          <cell r="G687" t="str">
            <v>Gerberweg 2.BA</v>
          </cell>
          <cell r="H687">
            <v>280044</v>
          </cell>
          <cell r="I687">
            <v>36662</v>
          </cell>
          <cell r="J687">
            <v>0</v>
          </cell>
          <cell r="L687">
            <v>36670</v>
          </cell>
          <cell r="V687">
            <v>121</v>
          </cell>
          <cell r="W687">
            <v>2040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K687">
            <v>0.5</v>
          </cell>
          <cell r="AL687">
            <v>65</v>
          </cell>
        </row>
        <row r="688">
          <cell r="A688" t="str">
            <v>2000-083</v>
          </cell>
          <cell r="B688" t="str">
            <v>Veba F</v>
          </cell>
          <cell r="C688" t="str">
            <v>0,4--</v>
          </cell>
          <cell r="D688" t="str">
            <v>Bonn Bad Godesberg</v>
          </cell>
          <cell r="E688">
            <v>44</v>
          </cell>
          <cell r="F688">
            <v>0</v>
          </cell>
          <cell r="G688" t="str">
            <v>Schlehenweg</v>
          </cell>
          <cell r="H688">
            <v>280069</v>
          </cell>
          <cell r="I688">
            <v>36663</v>
          </cell>
          <cell r="J688">
            <v>0</v>
          </cell>
          <cell r="L688">
            <v>36686</v>
          </cell>
          <cell r="V688">
            <v>125</v>
          </cell>
          <cell r="W688">
            <v>14960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K688">
            <v>10</v>
          </cell>
          <cell r="AL688">
            <v>1300</v>
          </cell>
        </row>
        <row r="689">
          <cell r="A689" t="str">
            <v>2000-084</v>
          </cell>
          <cell r="B689" t="str">
            <v>Veba F</v>
          </cell>
          <cell r="C689" t="str">
            <v>1,2--</v>
          </cell>
          <cell r="D689" t="str">
            <v>Herne</v>
          </cell>
          <cell r="E689">
            <v>2</v>
          </cell>
          <cell r="F689">
            <v>0</v>
          </cell>
          <cell r="G689" t="str">
            <v>Vereinstraße</v>
          </cell>
          <cell r="H689">
            <v>280125</v>
          </cell>
          <cell r="I689">
            <v>36663</v>
          </cell>
          <cell r="J689">
            <v>0</v>
          </cell>
          <cell r="L689">
            <v>36684</v>
          </cell>
          <cell r="V689">
            <v>110</v>
          </cell>
          <cell r="W689">
            <v>680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K689">
            <v>4</v>
          </cell>
          <cell r="AL689">
            <v>520</v>
          </cell>
        </row>
        <row r="690">
          <cell r="A690" t="str">
            <v>2000-085</v>
          </cell>
          <cell r="B690" t="str">
            <v>Veba F</v>
          </cell>
          <cell r="C690" t="str">
            <v>0,1--2--</v>
          </cell>
          <cell r="D690" t="str">
            <v>Dortmund</v>
          </cell>
          <cell r="E690">
            <v>22</v>
          </cell>
          <cell r="F690">
            <v>0</v>
          </cell>
          <cell r="G690" t="str">
            <v>Mamertustraße 2.BA</v>
          </cell>
          <cell r="H690">
            <v>258800</v>
          </cell>
          <cell r="I690">
            <v>36682</v>
          </cell>
          <cell r="J690">
            <v>0</v>
          </cell>
          <cell r="L690">
            <v>36692</v>
          </cell>
          <cell r="V690">
            <v>106</v>
          </cell>
          <cell r="W690">
            <v>7480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K690">
            <v>11</v>
          </cell>
          <cell r="AL690">
            <v>1430</v>
          </cell>
        </row>
        <row r="691">
          <cell r="A691" t="str">
            <v>2000-086</v>
          </cell>
          <cell r="B691" t="str">
            <v>Veba F</v>
          </cell>
          <cell r="C691" t="str">
            <v>1,1--2--</v>
          </cell>
          <cell r="D691" t="str">
            <v>Gladbeck</v>
          </cell>
          <cell r="E691">
            <v>3</v>
          </cell>
          <cell r="F691">
            <v>0</v>
          </cell>
          <cell r="G691" t="str">
            <v>Uferstraße</v>
          </cell>
          <cell r="H691">
            <v>280092</v>
          </cell>
          <cell r="I691">
            <v>36665</v>
          </cell>
          <cell r="J691">
            <v>0</v>
          </cell>
          <cell r="L691">
            <v>36692</v>
          </cell>
          <cell r="V691">
            <v>102</v>
          </cell>
          <cell r="W691">
            <v>1020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K691">
            <v>7.5</v>
          </cell>
          <cell r="AL691">
            <v>975</v>
          </cell>
        </row>
        <row r="692">
          <cell r="A692" t="str">
            <v>2000-087</v>
          </cell>
          <cell r="B692" t="str">
            <v>Veba F</v>
          </cell>
          <cell r="C692" t="str">
            <v>0,1--2--</v>
          </cell>
          <cell r="D692" t="str">
            <v>Dortmund</v>
          </cell>
          <cell r="E692">
            <v>12</v>
          </cell>
          <cell r="F692">
            <v>0</v>
          </cell>
          <cell r="G692" t="str">
            <v>Schärenhof 3.BA</v>
          </cell>
          <cell r="H692">
            <v>271800</v>
          </cell>
          <cell r="I692">
            <v>36672</v>
          </cell>
          <cell r="J692">
            <v>0</v>
          </cell>
          <cell r="L692">
            <v>36698</v>
          </cell>
          <cell r="V692">
            <v>109</v>
          </cell>
          <cell r="W692">
            <v>4080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K692">
            <v>8</v>
          </cell>
          <cell r="AL692">
            <v>1040</v>
          </cell>
        </row>
        <row r="693">
          <cell r="A693" t="str">
            <v>2000-088</v>
          </cell>
          <cell r="B693" t="str">
            <v>Veba F</v>
          </cell>
          <cell r="C693" t="str">
            <v>0,1--2--</v>
          </cell>
          <cell r="D693" t="str">
            <v>Rostock</v>
          </cell>
          <cell r="E693">
            <v>20</v>
          </cell>
          <cell r="F693">
            <v>0</v>
          </cell>
          <cell r="G693" t="str">
            <v>Joh.Keplerstraße</v>
          </cell>
          <cell r="H693">
            <v>266700</v>
          </cell>
          <cell r="I693">
            <v>36682</v>
          </cell>
          <cell r="J693">
            <v>0</v>
          </cell>
          <cell r="L693">
            <v>36698</v>
          </cell>
          <cell r="V693">
            <v>118</v>
          </cell>
          <cell r="W693">
            <v>6800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K693">
            <v>13.5</v>
          </cell>
          <cell r="AL693">
            <v>1755</v>
          </cell>
        </row>
        <row r="694">
          <cell r="A694" t="str">
            <v>2000-089</v>
          </cell>
          <cell r="B694" t="str">
            <v>Kwaak</v>
          </cell>
          <cell r="C694" t="str">
            <v>Krijger</v>
          </cell>
          <cell r="D694" t="str">
            <v>St.Maartensdijk</v>
          </cell>
          <cell r="E694">
            <v>1</v>
          </cell>
          <cell r="F694">
            <v>0</v>
          </cell>
          <cell r="G694" t="str">
            <v>Etna</v>
          </cell>
          <cell r="H694" t="str">
            <v>233 Dakkapel</v>
          </cell>
          <cell r="I694">
            <v>36675</v>
          </cell>
          <cell r="J694">
            <v>0</v>
          </cell>
          <cell r="L694">
            <v>36677</v>
          </cell>
          <cell r="Q694">
            <v>45</v>
          </cell>
          <cell r="V694">
            <v>29</v>
          </cell>
          <cell r="W694">
            <v>0</v>
          </cell>
          <cell r="X694">
            <v>7100</v>
          </cell>
          <cell r="Y694">
            <v>0</v>
          </cell>
          <cell r="Z694">
            <v>3500</v>
          </cell>
          <cell r="AA694">
            <v>3600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K694">
            <v>40.25</v>
          </cell>
          <cell r="AL694">
            <v>3712</v>
          </cell>
        </row>
        <row r="695">
          <cell r="A695" t="str">
            <v>2000-090</v>
          </cell>
          <cell r="B695" t="str">
            <v>Veba E</v>
          </cell>
          <cell r="C695" t="str">
            <v>0,4--8-- (F,E)</v>
          </cell>
          <cell r="D695" t="str">
            <v>Mülheim</v>
          </cell>
          <cell r="E695">
            <v>6</v>
          </cell>
          <cell r="F695">
            <v>0</v>
          </cell>
          <cell r="G695" t="str">
            <v>Saarner Kuppe </v>
          </cell>
          <cell r="H695">
            <v>262800</v>
          </cell>
          <cell r="I695">
            <v>36676</v>
          </cell>
          <cell r="J695">
            <v>0</v>
          </cell>
          <cell r="L695">
            <v>36704</v>
          </cell>
          <cell r="V695">
            <v>105</v>
          </cell>
          <cell r="W695">
            <v>2040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K695">
            <v>1</v>
          </cell>
          <cell r="AL695">
            <v>130</v>
          </cell>
        </row>
        <row r="696">
          <cell r="A696" t="str">
            <v>2000-091</v>
          </cell>
          <cell r="B696" t="str">
            <v>2/1-kap Wagemans</v>
          </cell>
          <cell r="C696" t="str">
            <v>Stegeman</v>
          </cell>
          <cell r="D696" t="str">
            <v>Apeldoorn</v>
          </cell>
          <cell r="E696">
            <v>2</v>
          </cell>
          <cell r="F696">
            <v>1</v>
          </cell>
          <cell r="G696" t="str">
            <v>Special </v>
          </cell>
          <cell r="H696" t="str">
            <v>2/1-kap</v>
          </cell>
          <cell r="I696">
            <v>36684</v>
          </cell>
          <cell r="J696">
            <v>0</v>
          </cell>
          <cell r="L696">
            <v>36684</v>
          </cell>
          <cell r="V696">
            <v>38</v>
          </cell>
          <cell r="W696">
            <v>0</v>
          </cell>
          <cell r="X696">
            <v>17000</v>
          </cell>
          <cell r="Y696">
            <v>4500</v>
          </cell>
          <cell r="Z696">
            <v>8000</v>
          </cell>
          <cell r="AA696">
            <v>4500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K696">
            <v>74.5</v>
          </cell>
          <cell r="AL696">
            <v>7860</v>
          </cell>
        </row>
        <row r="697">
          <cell r="A697" t="str">
            <v>2000-092</v>
          </cell>
          <cell r="B697" t="str">
            <v>1 won.Wagemans</v>
          </cell>
          <cell r="C697" t="str">
            <v>Stegeman</v>
          </cell>
          <cell r="D697" t="str">
            <v>Warnsveld</v>
          </cell>
          <cell r="E697">
            <v>1</v>
          </cell>
          <cell r="F697">
            <v>1</v>
          </cell>
          <cell r="G697" t="str">
            <v>Special</v>
          </cell>
          <cell r="H697" t="str">
            <v>Cruquius</v>
          </cell>
          <cell r="I697">
            <v>36684</v>
          </cell>
          <cell r="J697">
            <v>0</v>
          </cell>
          <cell r="L697">
            <v>36684</v>
          </cell>
          <cell r="V697">
            <v>38</v>
          </cell>
          <cell r="W697">
            <v>0</v>
          </cell>
          <cell r="X697">
            <v>25500</v>
          </cell>
          <cell r="Y697">
            <v>7500</v>
          </cell>
          <cell r="Z697">
            <v>10500</v>
          </cell>
          <cell r="AA697">
            <v>7500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K697">
            <v>49</v>
          </cell>
          <cell r="AL697">
            <v>4655</v>
          </cell>
          <cell r="AM697">
            <v>12.5</v>
          </cell>
          <cell r="AN697">
            <v>1125</v>
          </cell>
        </row>
        <row r="698">
          <cell r="A698" t="str">
            <v>2000-093</v>
          </cell>
          <cell r="B698" t="str">
            <v>Appart.-Wagemans</v>
          </cell>
          <cell r="C698" t="str">
            <v>Stegeman</v>
          </cell>
          <cell r="D698" t="str">
            <v>Apeldoorn</v>
          </cell>
          <cell r="E698">
            <v>6</v>
          </cell>
          <cell r="F698">
            <v>1</v>
          </cell>
          <cell r="G698" t="str">
            <v>Special</v>
          </cell>
          <cell r="H698" t="str">
            <v>Appartementen</v>
          </cell>
          <cell r="I698">
            <v>36684</v>
          </cell>
          <cell r="J698">
            <v>0</v>
          </cell>
          <cell r="L698">
            <v>36684</v>
          </cell>
          <cell r="V698">
            <v>38</v>
          </cell>
          <cell r="W698">
            <v>0</v>
          </cell>
          <cell r="X698">
            <v>45000</v>
          </cell>
          <cell r="Y698">
            <v>15000</v>
          </cell>
          <cell r="Z698">
            <v>15000</v>
          </cell>
          <cell r="AA698">
            <v>15000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K698">
            <v>33.8</v>
          </cell>
          <cell r="AL698">
            <v>3718</v>
          </cell>
        </row>
        <row r="699">
          <cell r="A699" t="str">
            <v>2000-094</v>
          </cell>
          <cell r="B699" t="str">
            <v>Appart.-Wagemans</v>
          </cell>
          <cell r="C699" t="str">
            <v>Stegeman</v>
          </cell>
          <cell r="D699" t="str">
            <v>Apeldoorn</v>
          </cell>
          <cell r="E699">
            <v>5</v>
          </cell>
          <cell r="F699">
            <v>1</v>
          </cell>
          <cell r="G699" t="str">
            <v>Special</v>
          </cell>
          <cell r="H699" t="str">
            <v>Appartementen</v>
          </cell>
          <cell r="I699">
            <v>36684</v>
          </cell>
          <cell r="J699">
            <v>0</v>
          </cell>
          <cell r="L699">
            <v>36684</v>
          </cell>
          <cell r="V699">
            <v>38</v>
          </cell>
          <cell r="W699">
            <v>0</v>
          </cell>
          <cell r="X699">
            <v>60000</v>
          </cell>
          <cell r="Y699">
            <v>15000</v>
          </cell>
          <cell r="Z699">
            <v>25000</v>
          </cell>
          <cell r="AA699">
            <v>20000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K699">
            <v>6.35</v>
          </cell>
          <cell r="AL699">
            <v>698</v>
          </cell>
          <cell r="AM699">
            <v>14</v>
          </cell>
          <cell r="AN699">
            <v>1540</v>
          </cell>
        </row>
        <row r="700">
          <cell r="A700" t="str">
            <v>2000-095</v>
          </cell>
          <cell r="B700" t="str">
            <v>3-woningen</v>
          </cell>
          <cell r="C700" t="str">
            <v>Tervoort</v>
          </cell>
          <cell r="D700" t="str">
            <v>Egmond-Binnen</v>
          </cell>
          <cell r="E700">
            <v>3</v>
          </cell>
          <cell r="F700">
            <v>1</v>
          </cell>
          <cell r="G700" t="str">
            <v>Special</v>
          </cell>
          <cell r="H700">
            <v>0</v>
          </cell>
          <cell r="I700">
            <v>36691</v>
          </cell>
          <cell r="J700">
            <v>0</v>
          </cell>
          <cell r="L700">
            <v>36775</v>
          </cell>
          <cell r="V700">
            <v>42</v>
          </cell>
          <cell r="W700">
            <v>0</v>
          </cell>
          <cell r="X700">
            <v>14100</v>
          </cell>
          <cell r="Y700">
            <v>3500</v>
          </cell>
          <cell r="Z700">
            <v>5000</v>
          </cell>
          <cell r="AA700">
            <v>5600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K700">
            <v>32.5</v>
          </cell>
          <cell r="AL700">
            <v>3297</v>
          </cell>
          <cell r="AM700">
            <v>5</v>
          </cell>
          <cell r="AN700">
            <v>550</v>
          </cell>
        </row>
        <row r="701">
          <cell r="A701" t="str">
            <v>2000-096</v>
          </cell>
          <cell r="B701" t="str">
            <v>Huisman</v>
          </cell>
          <cell r="C701" t="str">
            <v>Straat</v>
          </cell>
          <cell r="D701" t="str">
            <v>Middelstum</v>
          </cell>
          <cell r="E701">
            <v>6</v>
          </cell>
          <cell r="F701">
            <v>0</v>
          </cell>
          <cell r="G701" t="str">
            <v>Bromo</v>
          </cell>
          <cell r="H701">
            <v>0</v>
          </cell>
          <cell r="I701">
            <v>36691</v>
          </cell>
          <cell r="J701">
            <v>0</v>
          </cell>
          <cell r="L701">
            <v>36707</v>
          </cell>
          <cell r="Q701">
            <v>46</v>
          </cell>
          <cell r="V701">
            <v>40</v>
          </cell>
          <cell r="W701">
            <v>0</v>
          </cell>
          <cell r="X701">
            <v>5800</v>
          </cell>
          <cell r="Y701">
            <v>0</v>
          </cell>
          <cell r="Z701">
            <v>2750</v>
          </cell>
          <cell r="AA701">
            <v>3050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K701">
            <v>39.25</v>
          </cell>
          <cell r="AL701">
            <v>3597</v>
          </cell>
        </row>
        <row r="702">
          <cell r="A702" t="str">
            <v>2000-097</v>
          </cell>
          <cell r="B702" t="str">
            <v>2/1-kap</v>
          </cell>
          <cell r="C702" t="str">
            <v>Broek vd</v>
          </cell>
          <cell r="D702" t="str">
            <v>Groesbeek</v>
          </cell>
          <cell r="E702">
            <v>2</v>
          </cell>
          <cell r="F702">
            <v>1</v>
          </cell>
          <cell r="G702" t="str">
            <v>Special</v>
          </cell>
          <cell r="H702">
            <v>0</v>
          </cell>
          <cell r="I702">
            <v>36692</v>
          </cell>
          <cell r="J702">
            <v>0</v>
          </cell>
          <cell r="L702">
            <v>0</v>
          </cell>
          <cell r="V702">
            <v>14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K702">
            <v>2.5</v>
          </cell>
          <cell r="AL702">
            <v>275</v>
          </cell>
        </row>
        <row r="703">
          <cell r="A703" t="str">
            <v>2000-098</v>
          </cell>
          <cell r="B703" t="str">
            <v>3-geschakeld</v>
          </cell>
          <cell r="C703" t="str">
            <v>Broek vd</v>
          </cell>
          <cell r="D703" t="str">
            <v>Groesbeek</v>
          </cell>
          <cell r="E703">
            <v>3</v>
          </cell>
          <cell r="F703">
            <v>1</v>
          </cell>
          <cell r="G703" t="str">
            <v>Special</v>
          </cell>
          <cell r="H703">
            <v>0</v>
          </cell>
          <cell r="I703">
            <v>36692</v>
          </cell>
          <cell r="J703">
            <v>0</v>
          </cell>
          <cell r="L703">
            <v>0</v>
          </cell>
          <cell r="V703">
            <v>14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</row>
        <row r="704">
          <cell r="A704" t="str">
            <v>2000-099</v>
          </cell>
          <cell r="B704" t="str">
            <v>4-geschakeld</v>
          </cell>
          <cell r="C704" t="str">
            <v>Broek vd</v>
          </cell>
          <cell r="D704" t="str">
            <v>Groesbeek</v>
          </cell>
          <cell r="E704">
            <v>4</v>
          </cell>
          <cell r="F704">
            <v>1</v>
          </cell>
          <cell r="G704" t="str">
            <v>Special</v>
          </cell>
          <cell r="H704">
            <v>0</v>
          </cell>
          <cell r="I704">
            <v>36692</v>
          </cell>
          <cell r="J704">
            <v>0</v>
          </cell>
          <cell r="L704">
            <v>0</v>
          </cell>
          <cell r="V704">
            <v>14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M704">
            <v>2.5</v>
          </cell>
          <cell r="AN704">
            <v>275</v>
          </cell>
        </row>
        <row r="705">
          <cell r="A705" t="str">
            <v>2000-100</v>
          </cell>
          <cell r="B705" t="str">
            <v>3-vrijstaand</v>
          </cell>
          <cell r="C705" t="str">
            <v>Broek vd</v>
          </cell>
          <cell r="D705" t="str">
            <v>Groesbeek</v>
          </cell>
          <cell r="E705">
            <v>3</v>
          </cell>
          <cell r="F705">
            <v>1</v>
          </cell>
          <cell r="G705" t="str">
            <v>Special</v>
          </cell>
          <cell r="H705">
            <v>0</v>
          </cell>
          <cell r="I705">
            <v>36692</v>
          </cell>
          <cell r="J705">
            <v>0</v>
          </cell>
          <cell r="L705">
            <v>0</v>
          </cell>
          <cell r="V705">
            <v>14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</row>
        <row r="706">
          <cell r="A706" t="str">
            <v>2000-101</v>
          </cell>
          <cell r="B706" t="str">
            <v>Elkhuizen</v>
          </cell>
          <cell r="C706" t="str">
            <v>Dijkstra</v>
          </cell>
          <cell r="D706" t="str">
            <v>Balk</v>
          </cell>
          <cell r="E706">
            <v>1</v>
          </cell>
          <cell r="F706">
            <v>0</v>
          </cell>
          <cell r="G706" t="str">
            <v>Verbouwing</v>
          </cell>
          <cell r="H706">
            <v>0</v>
          </cell>
          <cell r="I706">
            <v>36692</v>
          </cell>
          <cell r="J706">
            <v>0</v>
          </cell>
          <cell r="L706">
            <v>36692</v>
          </cell>
          <cell r="V706">
            <v>19</v>
          </cell>
          <cell r="W706">
            <v>0</v>
          </cell>
          <cell r="X706">
            <v>6450</v>
          </cell>
          <cell r="Y706">
            <v>0</v>
          </cell>
          <cell r="Z706">
            <v>6450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K706">
            <v>30</v>
          </cell>
          <cell r="AL706">
            <v>2700</v>
          </cell>
        </row>
        <row r="707">
          <cell r="A707" t="str">
            <v>2000-102</v>
          </cell>
          <cell r="B707" t="str">
            <v>Straalen</v>
          </cell>
          <cell r="C707" t="str">
            <v>Houtman</v>
          </cell>
          <cell r="D707" t="str">
            <v>Dronten</v>
          </cell>
          <cell r="E707">
            <v>1</v>
          </cell>
          <cell r="F707">
            <v>0</v>
          </cell>
          <cell r="G707" t="str">
            <v>Etna</v>
          </cell>
          <cell r="H707">
            <v>0</v>
          </cell>
          <cell r="I707">
            <v>36692</v>
          </cell>
          <cell r="J707">
            <v>615</v>
          </cell>
          <cell r="L707">
            <v>36698</v>
          </cell>
          <cell r="Q707">
            <v>33</v>
          </cell>
          <cell r="V707">
            <v>27</v>
          </cell>
          <cell r="W707">
            <v>0</v>
          </cell>
          <cell r="X707">
            <v>6200</v>
          </cell>
          <cell r="Y707">
            <v>1750</v>
          </cell>
          <cell r="Z707">
            <v>2250</v>
          </cell>
          <cell r="AA707">
            <v>2200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K707">
            <v>22.75</v>
          </cell>
          <cell r="AL707">
            <v>2047</v>
          </cell>
        </row>
        <row r="708">
          <cell r="A708" t="str">
            <v>2000-103</v>
          </cell>
          <cell r="B708" t="str">
            <v>Boer de </v>
          </cell>
          <cell r="C708" t="str">
            <v>Sluis/Haan</v>
          </cell>
          <cell r="D708" t="str">
            <v>Akkrum</v>
          </cell>
          <cell r="E708">
            <v>1</v>
          </cell>
          <cell r="F708">
            <v>0</v>
          </cell>
          <cell r="G708" t="str">
            <v>Elbrus</v>
          </cell>
          <cell r="H708" t="str">
            <v>Special</v>
          </cell>
          <cell r="I708">
            <v>36696</v>
          </cell>
          <cell r="J708">
            <v>0</v>
          </cell>
          <cell r="L708">
            <v>36837</v>
          </cell>
          <cell r="Q708">
            <v>20</v>
          </cell>
          <cell r="V708">
            <v>48</v>
          </cell>
          <cell r="W708">
            <v>0</v>
          </cell>
          <cell r="X708">
            <v>9775</v>
          </cell>
          <cell r="Y708">
            <v>2000</v>
          </cell>
          <cell r="Z708">
            <v>3000</v>
          </cell>
          <cell r="AA708">
            <v>2275</v>
          </cell>
          <cell r="AB708">
            <v>2500</v>
          </cell>
          <cell r="AC708">
            <v>0</v>
          </cell>
          <cell r="AD708">
            <v>0</v>
          </cell>
          <cell r="AE708">
            <v>0</v>
          </cell>
          <cell r="AK708">
            <v>37.5</v>
          </cell>
          <cell r="AL708">
            <v>3615</v>
          </cell>
          <cell r="AM708">
            <v>26</v>
          </cell>
          <cell r="AN708">
            <v>2390</v>
          </cell>
        </row>
        <row r="709">
          <cell r="A709" t="str">
            <v>2000-104</v>
          </cell>
          <cell r="B709" t="str">
            <v>Viterra</v>
          </cell>
          <cell r="C709" t="str">
            <v/>
          </cell>
          <cell r="D709" t="str">
            <v>Kerkrade</v>
          </cell>
          <cell r="E709">
            <v>0</v>
          </cell>
          <cell r="F709">
            <v>1</v>
          </cell>
          <cell r="G709" t="str">
            <v>Type A en B (4000)</v>
          </cell>
          <cell r="H709">
            <v>0</v>
          </cell>
          <cell r="I709">
            <v>36697</v>
          </cell>
          <cell r="J709">
            <v>0</v>
          </cell>
          <cell r="L709">
            <v>36775</v>
          </cell>
          <cell r="V709">
            <v>0</v>
          </cell>
          <cell r="W709">
            <v>0</v>
          </cell>
          <cell r="X709">
            <v>50000</v>
          </cell>
          <cell r="Y709">
            <v>20000</v>
          </cell>
          <cell r="Z709">
            <v>10000</v>
          </cell>
          <cell r="AA709">
            <v>20000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K709">
            <v>73.75</v>
          </cell>
          <cell r="AL709">
            <v>8357</v>
          </cell>
        </row>
        <row r="710">
          <cell r="A710" t="str">
            <v>2000-105</v>
          </cell>
          <cell r="B710" t="str">
            <v>Poorte</v>
          </cell>
          <cell r="C710" t="str">
            <v>Leenstra</v>
          </cell>
          <cell r="D710" t="str">
            <v>Heeg</v>
          </cell>
          <cell r="E710">
            <v>1</v>
          </cell>
          <cell r="F710">
            <v>0</v>
          </cell>
          <cell r="G710" t="str">
            <v>Etna</v>
          </cell>
          <cell r="H710">
            <v>0</v>
          </cell>
          <cell r="I710">
            <v>36699</v>
          </cell>
          <cell r="J710">
            <v>0</v>
          </cell>
          <cell r="L710">
            <v>36700</v>
          </cell>
          <cell r="Q710">
            <v>47</v>
          </cell>
          <cell r="V710">
            <v>32</v>
          </cell>
          <cell r="W710">
            <v>0</v>
          </cell>
          <cell r="X710">
            <v>6750</v>
          </cell>
          <cell r="Y710">
            <v>0</v>
          </cell>
          <cell r="Z710">
            <v>3250</v>
          </cell>
          <cell r="AA710">
            <v>3500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K710">
            <v>87.5</v>
          </cell>
          <cell r="AL710">
            <v>8390</v>
          </cell>
        </row>
        <row r="711">
          <cell r="A711" t="str">
            <v>2000-106</v>
          </cell>
          <cell r="B711" t="str">
            <v>Werf vd.</v>
          </cell>
          <cell r="C711" t="str">
            <v>Bootsma</v>
          </cell>
          <cell r="D711" t="str">
            <v>Nijland</v>
          </cell>
          <cell r="E711">
            <v>1</v>
          </cell>
          <cell r="F711">
            <v>0</v>
          </cell>
          <cell r="G711" t="str">
            <v>Elbrus</v>
          </cell>
          <cell r="H711">
            <v>0</v>
          </cell>
          <cell r="I711">
            <v>36699</v>
          </cell>
          <cell r="J711">
            <v>0</v>
          </cell>
          <cell r="L711">
            <v>36700</v>
          </cell>
          <cell r="Q711">
            <v>20</v>
          </cell>
          <cell r="V711">
            <v>18</v>
          </cell>
          <cell r="W711">
            <v>0</v>
          </cell>
          <cell r="X711">
            <v>7250</v>
          </cell>
          <cell r="Y711">
            <v>0</v>
          </cell>
          <cell r="Z711">
            <v>3500</v>
          </cell>
          <cell r="AA711">
            <v>3750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K711">
            <v>18.25</v>
          </cell>
          <cell r="AL711">
            <v>1642</v>
          </cell>
          <cell r="AM711">
            <v>1</v>
          </cell>
          <cell r="AN711">
            <v>130</v>
          </cell>
        </row>
        <row r="712">
          <cell r="A712" t="str">
            <v>2000-107</v>
          </cell>
          <cell r="B712" t="str">
            <v>Veba F</v>
          </cell>
          <cell r="C712" t="str">
            <v>1,2--T</v>
          </cell>
          <cell r="D712" t="str">
            <v>Gelsenkirchen</v>
          </cell>
          <cell r="E712">
            <v>2</v>
          </cell>
          <cell r="F712">
            <v>0</v>
          </cell>
          <cell r="G712" t="str">
            <v>Lessingstraße</v>
          </cell>
          <cell r="H712">
            <v>280088</v>
          </cell>
          <cell r="I712">
            <v>36705</v>
          </cell>
          <cell r="J712">
            <v>0</v>
          </cell>
          <cell r="L712">
            <v>36720</v>
          </cell>
          <cell r="V712">
            <v>102</v>
          </cell>
          <cell r="W712">
            <v>680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K712">
            <v>2.5</v>
          </cell>
          <cell r="AL712">
            <v>325</v>
          </cell>
        </row>
        <row r="713">
          <cell r="A713" t="str">
            <v>2000-108</v>
          </cell>
          <cell r="B713" t="str">
            <v>Veba F</v>
          </cell>
          <cell r="C713" t="str">
            <v>0,1--2--</v>
          </cell>
          <cell r="D713" t="str">
            <v>Rostock</v>
          </cell>
          <cell r="E713">
            <v>20</v>
          </cell>
          <cell r="F713">
            <v>0</v>
          </cell>
          <cell r="G713" t="str">
            <v>Joh.Keplerstraße 5.BA</v>
          </cell>
          <cell r="H713">
            <v>266700</v>
          </cell>
          <cell r="I713">
            <v>36710</v>
          </cell>
          <cell r="J713">
            <v>0</v>
          </cell>
          <cell r="L713">
            <v>36727</v>
          </cell>
          <cell r="V713">
            <v>130</v>
          </cell>
          <cell r="W713">
            <v>6800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K713">
            <v>4</v>
          </cell>
          <cell r="AL713">
            <v>520</v>
          </cell>
        </row>
        <row r="714">
          <cell r="A714" t="str">
            <v>2000-109</v>
          </cell>
          <cell r="B714" t="str">
            <v>Veba F</v>
          </cell>
          <cell r="C714" t="str">
            <v>0,4--O</v>
          </cell>
          <cell r="D714" t="str">
            <v>Mülheim</v>
          </cell>
          <cell r="E714">
            <v>10</v>
          </cell>
          <cell r="F714">
            <v>0</v>
          </cell>
          <cell r="G714" t="str">
            <v>Dickebank-Hardenbergstraße</v>
          </cell>
          <cell r="H714">
            <v>280148</v>
          </cell>
          <cell r="I714">
            <v>36711</v>
          </cell>
          <cell r="J714">
            <v>0</v>
          </cell>
          <cell r="L714">
            <v>36728</v>
          </cell>
          <cell r="V714">
            <v>113</v>
          </cell>
          <cell r="W714">
            <v>3400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375</v>
          </cell>
          <cell r="AK714">
            <v>2</v>
          </cell>
          <cell r="AL714">
            <v>260</v>
          </cell>
        </row>
        <row r="715">
          <cell r="A715" t="str">
            <v>2000-110</v>
          </cell>
          <cell r="B715" t="str">
            <v>Ketelaar</v>
          </cell>
          <cell r="C715" t="str">
            <v>Leenstra</v>
          </cell>
          <cell r="D715" t="str">
            <v>Heeg</v>
          </cell>
          <cell r="E715">
            <v>1</v>
          </cell>
          <cell r="F715">
            <v>0</v>
          </cell>
          <cell r="G715" t="str">
            <v>Bromo</v>
          </cell>
          <cell r="H715" t="str">
            <v>Special</v>
          </cell>
          <cell r="I715">
            <v>36712</v>
          </cell>
          <cell r="J715">
            <v>0</v>
          </cell>
          <cell r="L715">
            <v>36760</v>
          </cell>
          <cell r="Q715">
            <v>5</v>
          </cell>
          <cell r="V715">
            <v>32</v>
          </cell>
          <cell r="W715">
            <v>0</v>
          </cell>
          <cell r="X715">
            <v>7250</v>
          </cell>
          <cell r="Y715">
            <v>1500</v>
          </cell>
          <cell r="Z715">
            <v>2500</v>
          </cell>
          <cell r="AA715">
            <v>3250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K715">
            <v>82.5</v>
          </cell>
          <cell r="AL715">
            <v>7925</v>
          </cell>
          <cell r="AM715">
            <v>2.25</v>
          </cell>
          <cell r="AN715">
            <v>202</v>
          </cell>
        </row>
        <row r="716">
          <cell r="A716" t="str">
            <v>2000-111</v>
          </cell>
          <cell r="B716" t="str">
            <v>8 won Tops</v>
          </cell>
          <cell r="C716" t="str">
            <v>Bootsma</v>
          </cell>
          <cell r="D716" t="str">
            <v>Heeg</v>
          </cell>
          <cell r="E716">
            <v>8</v>
          </cell>
          <cell r="F716">
            <v>1</v>
          </cell>
          <cell r="G716" t="str">
            <v>Special</v>
          </cell>
          <cell r="H716">
            <v>0</v>
          </cell>
          <cell r="I716">
            <v>36712</v>
          </cell>
          <cell r="J716">
            <v>0</v>
          </cell>
          <cell r="L716">
            <v>36837</v>
          </cell>
          <cell r="Q716">
            <v>20</v>
          </cell>
          <cell r="V716">
            <v>18</v>
          </cell>
          <cell r="W716">
            <v>0</v>
          </cell>
          <cell r="X716">
            <v>23500</v>
          </cell>
          <cell r="Y716">
            <v>0</v>
          </cell>
          <cell r="Z716">
            <v>10000</v>
          </cell>
          <cell r="AA716">
            <v>10000</v>
          </cell>
          <cell r="AB716">
            <v>3500</v>
          </cell>
          <cell r="AC716">
            <v>0</v>
          </cell>
          <cell r="AD716">
            <v>0</v>
          </cell>
          <cell r="AE716">
            <v>0</v>
          </cell>
          <cell r="AK716">
            <v>138.5</v>
          </cell>
          <cell r="AL716">
            <v>12665</v>
          </cell>
          <cell r="AM716">
            <v>25.25</v>
          </cell>
          <cell r="AN716">
            <v>2327</v>
          </cell>
        </row>
        <row r="717">
          <cell r="A717" t="str">
            <v>2000-112</v>
          </cell>
          <cell r="B717" t="str">
            <v>Veba F</v>
          </cell>
          <cell r="C717" t="str">
            <v>0,1--2--4--</v>
          </cell>
          <cell r="D717" t="str">
            <v>Kamen</v>
          </cell>
          <cell r="E717">
            <v>10</v>
          </cell>
          <cell r="F717">
            <v>0</v>
          </cell>
          <cell r="G717" t="str">
            <v>Von Galenstraße 1.BA</v>
          </cell>
          <cell r="H717">
            <v>280028</v>
          </cell>
          <cell r="I717">
            <v>36724</v>
          </cell>
          <cell r="J717">
            <v>0</v>
          </cell>
          <cell r="L717">
            <v>36734</v>
          </cell>
          <cell r="V717">
            <v>103</v>
          </cell>
          <cell r="W717">
            <v>3400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K717">
            <v>5</v>
          </cell>
          <cell r="AL717">
            <v>650</v>
          </cell>
        </row>
        <row r="718">
          <cell r="A718" t="str">
            <v>2000-113</v>
          </cell>
          <cell r="B718" t="str">
            <v>Veba F</v>
          </cell>
          <cell r="C718" t="str">
            <v>0,1--2--4--A</v>
          </cell>
          <cell r="D718" t="str">
            <v>Dortmund</v>
          </cell>
          <cell r="E718">
            <v>20</v>
          </cell>
          <cell r="F718">
            <v>0</v>
          </cell>
          <cell r="G718" t="str">
            <v>Menglinghauserstr. 2.BA</v>
          </cell>
          <cell r="H718">
            <v>248000</v>
          </cell>
          <cell r="I718">
            <v>36725</v>
          </cell>
          <cell r="J718">
            <v>0</v>
          </cell>
          <cell r="L718">
            <v>37117</v>
          </cell>
          <cell r="V718">
            <v>103</v>
          </cell>
          <cell r="W718">
            <v>7140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K718">
            <v>15</v>
          </cell>
          <cell r="AL718">
            <v>1910</v>
          </cell>
        </row>
        <row r="719">
          <cell r="A719" t="str">
            <v>2000-114</v>
          </cell>
          <cell r="B719" t="str">
            <v>Jong de</v>
          </cell>
          <cell r="C719" t="str">
            <v>Sluis/Haan</v>
          </cell>
          <cell r="D719" t="str">
            <v>Frieschepalen</v>
          </cell>
          <cell r="E719">
            <v>1</v>
          </cell>
          <cell r="F719">
            <v>0</v>
          </cell>
          <cell r="G719" t="str">
            <v>Bromo</v>
          </cell>
          <cell r="H719" t="str">
            <v>233 G/B</v>
          </cell>
          <cell r="I719">
            <v>36725</v>
          </cell>
          <cell r="J719">
            <v>641</v>
          </cell>
          <cell r="L719">
            <v>36725</v>
          </cell>
          <cell r="Q719">
            <v>4</v>
          </cell>
          <cell r="V719">
            <v>48</v>
          </cell>
          <cell r="W719">
            <v>0</v>
          </cell>
          <cell r="X719">
            <v>6000</v>
          </cell>
          <cell r="Y719">
            <v>1500</v>
          </cell>
          <cell r="Z719">
            <v>2000</v>
          </cell>
          <cell r="AA719">
            <v>2500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K719">
            <v>60.75</v>
          </cell>
          <cell r="AL719">
            <v>5827</v>
          </cell>
        </row>
        <row r="720">
          <cell r="A720" t="str">
            <v>2000-115</v>
          </cell>
          <cell r="B720" t="str">
            <v>Jonge de</v>
          </cell>
          <cell r="C720" t="str">
            <v>Straat</v>
          </cell>
          <cell r="D720" t="str">
            <v>Bedum</v>
          </cell>
          <cell r="E720">
            <v>1</v>
          </cell>
          <cell r="F720">
            <v>0</v>
          </cell>
          <cell r="G720" t="str">
            <v>Etna</v>
          </cell>
          <cell r="H720">
            <v>0</v>
          </cell>
          <cell r="I720">
            <v>36727</v>
          </cell>
          <cell r="J720">
            <v>0</v>
          </cell>
          <cell r="L720">
            <v>36775</v>
          </cell>
          <cell r="Q720">
            <v>5</v>
          </cell>
          <cell r="V720">
            <v>40</v>
          </cell>
          <cell r="W720">
            <v>0</v>
          </cell>
          <cell r="X720">
            <v>7225</v>
          </cell>
          <cell r="Y720">
            <v>0</v>
          </cell>
          <cell r="Z720">
            <v>3500</v>
          </cell>
          <cell r="AA720">
            <v>3725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K720">
            <v>60</v>
          </cell>
          <cell r="AL720">
            <v>5490</v>
          </cell>
          <cell r="AM720">
            <v>6</v>
          </cell>
          <cell r="AN720">
            <v>620</v>
          </cell>
        </row>
        <row r="721">
          <cell r="A721" t="str">
            <v>2000-116</v>
          </cell>
          <cell r="B721" t="str">
            <v>Veenstra</v>
          </cell>
          <cell r="C721" t="str">
            <v>Leenstra</v>
          </cell>
          <cell r="D721" t="str">
            <v>Heeg</v>
          </cell>
          <cell r="E721">
            <v>1</v>
          </cell>
          <cell r="F721">
            <v>0</v>
          </cell>
          <cell r="G721" t="str">
            <v>Bromo</v>
          </cell>
          <cell r="H721" t="str">
            <v>GBK</v>
          </cell>
          <cell r="I721">
            <v>36727</v>
          </cell>
          <cell r="J721">
            <v>0</v>
          </cell>
          <cell r="L721">
            <v>36775</v>
          </cell>
          <cell r="Q721">
            <v>6</v>
          </cell>
          <cell r="V721">
            <v>32</v>
          </cell>
          <cell r="W721">
            <v>0</v>
          </cell>
          <cell r="X721">
            <v>8250</v>
          </cell>
          <cell r="Y721">
            <v>2500</v>
          </cell>
          <cell r="Z721">
            <v>2750</v>
          </cell>
          <cell r="AA721">
            <v>3000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K721">
            <v>63</v>
          </cell>
          <cell r="AL721">
            <v>5740</v>
          </cell>
          <cell r="AM721">
            <v>1.25</v>
          </cell>
          <cell r="AN721">
            <v>132</v>
          </cell>
        </row>
        <row r="722">
          <cell r="A722" t="str">
            <v>2000-117</v>
          </cell>
          <cell r="B722" t="str">
            <v>Veba F</v>
          </cell>
          <cell r="C722" t="str">
            <v>0,1--2--</v>
          </cell>
          <cell r="D722" t="str">
            <v>Bottrop</v>
          </cell>
          <cell r="E722">
            <v>10</v>
          </cell>
          <cell r="F722">
            <v>0</v>
          </cell>
          <cell r="G722" t="str">
            <v>Hüls-Gelände 3.BA</v>
          </cell>
          <cell r="H722">
            <v>280093</v>
          </cell>
          <cell r="I722">
            <v>36727</v>
          </cell>
          <cell r="J722">
            <v>0</v>
          </cell>
          <cell r="L722">
            <v>36784</v>
          </cell>
          <cell r="V722">
            <v>100</v>
          </cell>
          <cell r="W722">
            <v>3400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K722">
            <v>9</v>
          </cell>
          <cell r="AL722">
            <v>1170</v>
          </cell>
        </row>
        <row r="723">
          <cell r="A723" t="str">
            <v>2000-118</v>
          </cell>
          <cell r="B723" t="str">
            <v>Veba F</v>
          </cell>
          <cell r="C723" t="str">
            <v>0,1--2--4--7--A</v>
          </cell>
          <cell r="D723" t="str">
            <v>Dresden</v>
          </cell>
          <cell r="E723">
            <v>20</v>
          </cell>
          <cell r="F723">
            <v>0</v>
          </cell>
          <cell r="G723" t="str">
            <v>Laubegast 2.BA</v>
          </cell>
          <cell r="H723">
            <v>264100</v>
          </cell>
          <cell r="I723">
            <v>36731</v>
          </cell>
          <cell r="J723">
            <v>0</v>
          </cell>
          <cell r="L723">
            <v>36774</v>
          </cell>
          <cell r="V723">
            <v>132</v>
          </cell>
          <cell r="W723">
            <v>6800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2500</v>
          </cell>
          <cell r="AK723">
            <v>15</v>
          </cell>
          <cell r="AL723">
            <v>1950</v>
          </cell>
        </row>
        <row r="724">
          <cell r="A724" t="str">
            <v>2000-119</v>
          </cell>
          <cell r="B724" t="str">
            <v>Veba F</v>
          </cell>
          <cell r="C724" t="str">
            <v>0,1--2--4--</v>
          </cell>
          <cell r="D724" t="str">
            <v>Mölln</v>
          </cell>
          <cell r="E724">
            <v>24</v>
          </cell>
          <cell r="F724">
            <v>0</v>
          </cell>
          <cell r="G724" t="str">
            <v>Stichstraße 1.BA</v>
          </cell>
          <cell r="H724">
            <v>280002</v>
          </cell>
          <cell r="I724">
            <v>36732</v>
          </cell>
          <cell r="J724">
            <v>0</v>
          </cell>
          <cell r="L724">
            <v>36769</v>
          </cell>
          <cell r="V724">
            <v>118</v>
          </cell>
          <cell r="W724">
            <v>8160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K724">
            <v>2</v>
          </cell>
          <cell r="AL724">
            <v>260</v>
          </cell>
        </row>
        <row r="725">
          <cell r="A725" t="str">
            <v>2000-120</v>
          </cell>
          <cell r="B725" t="str">
            <v>Veba F</v>
          </cell>
          <cell r="C725" t="str">
            <v>0,4--</v>
          </cell>
          <cell r="D725" t="str">
            <v>Herten</v>
          </cell>
          <cell r="E725">
            <v>2</v>
          </cell>
          <cell r="F725">
            <v>0</v>
          </cell>
          <cell r="G725" t="str">
            <v>Ringstraße</v>
          </cell>
          <cell r="H725">
            <v>280168</v>
          </cell>
          <cell r="I725">
            <v>36733</v>
          </cell>
          <cell r="J725">
            <v>0</v>
          </cell>
          <cell r="L725">
            <v>36767</v>
          </cell>
          <cell r="V725">
            <v>114</v>
          </cell>
          <cell r="W725">
            <v>680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</row>
        <row r="726">
          <cell r="A726" t="str">
            <v>2000-121</v>
          </cell>
          <cell r="B726" t="str">
            <v>Veba FB</v>
          </cell>
          <cell r="C726" t="str">
            <v>0,1--2--4-- !!!!</v>
          </cell>
          <cell r="D726" t="str">
            <v>Recklinghausen</v>
          </cell>
          <cell r="E726">
            <v>8</v>
          </cell>
          <cell r="F726">
            <v>0</v>
          </cell>
          <cell r="G726" t="str">
            <v>Elperweg/Holtkamp</v>
          </cell>
          <cell r="H726">
            <v>280111</v>
          </cell>
          <cell r="I726">
            <v>36733</v>
          </cell>
          <cell r="J726">
            <v>0</v>
          </cell>
          <cell r="L726">
            <v>36805</v>
          </cell>
          <cell r="V726">
            <v>114</v>
          </cell>
          <cell r="W726">
            <v>2720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1000</v>
          </cell>
          <cell r="AK726">
            <v>23</v>
          </cell>
          <cell r="AL726">
            <v>2990</v>
          </cell>
        </row>
        <row r="727">
          <cell r="A727" t="str">
            <v>2000-122</v>
          </cell>
          <cell r="B727" t="str">
            <v>Veba F</v>
          </cell>
          <cell r="C727" t="str">
            <v>1,1--2--4--A</v>
          </cell>
          <cell r="D727" t="str">
            <v>Bonn-Beuel</v>
          </cell>
          <cell r="E727">
            <v>51</v>
          </cell>
          <cell r="F727">
            <v>0</v>
          </cell>
          <cell r="G727" t="str">
            <v>5.BA M.MontessoriAllee</v>
          </cell>
          <cell r="H727">
            <v>280030</v>
          </cell>
          <cell r="I727">
            <v>36759</v>
          </cell>
          <cell r="J727">
            <v>0</v>
          </cell>
          <cell r="L727">
            <v>36784</v>
          </cell>
          <cell r="V727">
            <v>103</v>
          </cell>
          <cell r="W727">
            <v>17340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K727">
            <v>15</v>
          </cell>
          <cell r="AL727">
            <v>1950</v>
          </cell>
        </row>
        <row r="728">
          <cell r="A728" t="str">
            <v>2000-123</v>
          </cell>
          <cell r="B728" t="str">
            <v>Veba F</v>
          </cell>
          <cell r="C728" t="str">
            <v>0,1--2-- 23gr.</v>
          </cell>
          <cell r="D728" t="str">
            <v>Herten</v>
          </cell>
          <cell r="E728">
            <v>12</v>
          </cell>
          <cell r="F728">
            <v>1</v>
          </cell>
          <cell r="G728" t="str">
            <v>Backumer Tal 4.BA</v>
          </cell>
          <cell r="H728">
            <v>252000</v>
          </cell>
          <cell r="I728">
            <v>36759</v>
          </cell>
          <cell r="J728">
            <v>0</v>
          </cell>
          <cell r="L728">
            <v>37082</v>
          </cell>
          <cell r="V728">
            <v>112</v>
          </cell>
          <cell r="W728">
            <v>4080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4000</v>
          </cell>
        </row>
        <row r="729">
          <cell r="A729" t="str">
            <v>2000-124</v>
          </cell>
          <cell r="B729" t="str">
            <v>Abma</v>
          </cell>
          <cell r="C729" t="str">
            <v>Bootsma</v>
          </cell>
          <cell r="D729" t="str">
            <v>Heeg</v>
          </cell>
          <cell r="E729">
            <v>1</v>
          </cell>
          <cell r="F729">
            <v>0</v>
          </cell>
          <cell r="G729" t="str">
            <v>Bromo</v>
          </cell>
          <cell r="H729" t="str">
            <v>GB</v>
          </cell>
          <cell r="I729">
            <v>36760</v>
          </cell>
          <cell r="J729">
            <v>0</v>
          </cell>
          <cell r="L729">
            <v>36775</v>
          </cell>
          <cell r="Q729">
            <v>47</v>
          </cell>
          <cell r="V729">
            <v>18</v>
          </cell>
          <cell r="W729">
            <v>0</v>
          </cell>
          <cell r="X729">
            <v>6550</v>
          </cell>
          <cell r="Y729">
            <v>0</v>
          </cell>
          <cell r="Z729">
            <v>3000</v>
          </cell>
          <cell r="AA729">
            <v>3550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K729">
            <v>37</v>
          </cell>
          <cell r="AL729">
            <v>3430</v>
          </cell>
        </row>
        <row r="730">
          <cell r="A730" t="str">
            <v>2000-125</v>
          </cell>
          <cell r="B730" t="str">
            <v>Veba F</v>
          </cell>
          <cell r="C730" t="str">
            <v>0,2--</v>
          </cell>
          <cell r="D730" t="str">
            <v>Herten</v>
          </cell>
          <cell r="E730">
            <v>2</v>
          </cell>
          <cell r="F730">
            <v>0</v>
          </cell>
          <cell r="G730" t="str">
            <v>Wilhelminenstraße</v>
          </cell>
          <cell r="H730">
            <v>280164</v>
          </cell>
          <cell r="I730">
            <v>36760</v>
          </cell>
          <cell r="J730">
            <v>0</v>
          </cell>
          <cell r="L730">
            <v>36784</v>
          </cell>
          <cell r="V730">
            <v>112</v>
          </cell>
          <cell r="W730">
            <v>680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K730">
            <v>4</v>
          </cell>
          <cell r="AL730">
            <v>520</v>
          </cell>
        </row>
        <row r="731">
          <cell r="A731" t="str">
            <v>2000-126</v>
          </cell>
          <cell r="B731" t="str">
            <v>Veba F</v>
          </cell>
          <cell r="C731" t="str">
            <v>0,1--2--</v>
          </cell>
          <cell r="D731" t="str">
            <v>Waltrop</v>
          </cell>
          <cell r="E731">
            <v>25</v>
          </cell>
          <cell r="F731">
            <v>0</v>
          </cell>
          <cell r="G731" t="str">
            <v>Velsestraße 2.BA</v>
          </cell>
          <cell r="H731">
            <v>280107</v>
          </cell>
          <cell r="I731">
            <v>36760</v>
          </cell>
          <cell r="J731">
            <v>0</v>
          </cell>
          <cell r="L731">
            <v>36784</v>
          </cell>
          <cell r="V731">
            <v>112</v>
          </cell>
          <cell r="W731">
            <v>8500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K731">
            <v>7</v>
          </cell>
          <cell r="AL731">
            <v>910</v>
          </cell>
        </row>
        <row r="732">
          <cell r="A732" t="str">
            <v>2000-127</v>
          </cell>
          <cell r="B732" t="str">
            <v>Elgersma</v>
          </cell>
          <cell r="C732" t="str">
            <v>Leenstra</v>
          </cell>
          <cell r="D732" t="str">
            <v>Oudega</v>
          </cell>
          <cell r="E732">
            <v>1</v>
          </cell>
          <cell r="F732">
            <v>0</v>
          </cell>
          <cell r="G732" t="str">
            <v>Etna</v>
          </cell>
          <cell r="H732">
            <v>0</v>
          </cell>
          <cell r="I732">
            <v>36766</v>
          </cell>
          <cell r="J732">
            <v>542</v>
          </cell>
          <cell r="L732">
            <v>36775</v>
          </cell>
          <cell r="Q732">
            <v>17</v>
          </cell>
          <cell r="V732">
            <v>32</v>
          </cell>
          <cell r="W732">
            <v>0</v>
          </cell>
          <cell r="X732">
            <v>6675</v>
          </cell>
          <cell r="Y732">
            <v>2000</v>
          </cell>
          <cell r="Z732">
            <v>2000</v>
          </cell>
          <cell r="AA732">
            <v>2675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K732">
            <v>26.75</v>
          </cell>
          <cell r="AL732">
            <v>2517</v>
          </cell>
        </row>
        <row r="733">
          <cell r="A733" t="str">
            <v>2000-128</v>
          </cell>
          <cell r="B733" t="str">
            <v>Veba F</v>
          </cell>
          <cell r="C733" t="str">
            <v>0,1--2--L</v>
          </cell>
          <cell r="D733" t="str">
            <v>Dresden</v>
          </cell>
          <cell r="E733">
            <v>12</v>
          </cell>
          <cell r="F733">
            <v>0</v>
          </cell>
          <cell r="G733" t="str">
            <v>Laubegast 3.BA</v>
          </cell>
          <cell r="H733">
            <v>264100</v>
          </cell>
          <cell r="I733">
            <v>36767</v>
          </cell>
          <cell r="J733">
            <v>0</v>
          </cell>
          <cell r="L733">
            <v>36798</v>
          </cell>
          <cell r="V733">
            <v>132</v>
          </cell>
          <cell r="W733">
            <v>4080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K733">
            <v>11.5</v>
          </cell>
          <cell r="AL733">
            <v>1495</v>
          </cell>
        </row>
        <row r="734">
          <cell r="A734" t="str">
            <v>2000-129</v>
          </cell>
          <cell r="B734" t="str">
            <v>Leijem</v>
          </cell>
          <cell r="C734" t="str">
            <v>Tervoort</v>
          </cell>
          <cell r="D734" t="str">
            <v>Uitgeest</v>
          </cell>
          <cell r="E734">
            <v>1</v>
          </cell>
          <cell r="F734">
            <v>0</v>
          </cell>
          <cell r="G734" t="str">
            <v>Special</v>
          </cell>
          <cell r="H734">
            <v>0</v>
          </cell>
          <cell r="I734">
            <v>36773</v>
          </cell>
          <cell r="J734">
            <v>791</v>
          </cell>
          <cell r="L734">
            <v>36837</v>
          </cell>
          <cell r="V734">
            <v>42</v>
          </cell>
          <cell r="W734">
            <v>0</v>
          </cell>
          <cell r="X734">
            <v>9250</v>
          </cell>
          <cell r="Y734">
            <v>2500</v>
          </cell>
          <cell r="Z734">
            <v>3250</v>
          </cell>
          <cell r="AA734">
            <v>3500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K734">
            <v>10.5</v>
          </cell>
          <cell r="AL734">
            <v>1155</v>
          </cell>
        </row>
        <row r="735">
          <cell r="A735" t="str">
            <v>2000-130</v>
          </cell>
          <cell r="B735" t="str">
            <v>Bosch vd</v>
          </cell>
          <cell r="C735" t="str">
            <v>Bosch vd</v>
          </cell>
          <cell r="D735" t="str">
            <v>Tersoal</v>
          </cell>
          <cell r="E735">
            <v>1</v>
          </cell>
          <cell r="F735">
            <v>0</v>
          </cell>
          <cell r="G735" t="str">
            <v>Special</v>
          </cell>
          <cell r="H735" t="str">
            <v>Cruquius</v>
          </cell>
          <cell r="I735">
            <v>36773</v>
          </cell>
          <cell r="J735">
            <v>896</v>
          </cell>
          <cell r="L735">
            <v>36837</v>
          </cell>
          <cell r="Q735">
            <v>38</v>
          </cell>
          <cell r="V735">
            <v>17</v>
          </cell>
          <cell r="W735">
            <v>0</v>
          </cell>
          <cell r="X735">
            <v>4000</v>
          </cell>
          <cell r="Y735">
            <v>1000</v>
          </cell>
          <cell r="Z735">
            <v>1250</v>
          </cell>
          <cell r="AA735">
            <v>1750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K735">
            <v>13.5</v>
          </cell>
          <cell r="AL735">
            <v>1315</v>
          </cell>
          <cell r="AM735">
            <v>0.75</v>
          </cell>
          <cell r="AN735">
            <v>67</v>
          </cell>
        </row>
        <row r="736">
          <cell r="A736" t="str">
            <v>2000-131</v>
          </cell>
          <cell r="B736" t="str">
            <v>Adriaanse</v>
          </cell>
          <cell r="C736" t="str">
            <v>Koeleman</v>
          </cell>
          <cell r="D736" t="str">
            <v>Ter Aar</v>
          </cell>
          <cell r="E736">
            <v>2</v>
          </cell>
          <cell r="F736">
            <v>1</v>
          </cell>
          <cell r="G736" t="str">
            <v>Opala</v>
          </cell>
          <cell r="H736" t="str">
            <v>192 Spec</v>
          </cell>
          <cell r="I736">
            <v>36780</v>
          </cell>
          <cell r="J736">
            <v>920</v>
          </cell>
          <cell r="L736">
            <v>36837</v>
          </cell>
          <cell r="Q736">
            <v>28</v>
          </cell>
          <cell r="V736">
            <v>47</v>
          </cell>
          <cell r="W736">
            <v>0</v>
          </cell>
          <cell r="X736">
            <v>9750</v>
          </cell>
          <cell r="Y736">
            <v>0</v>
          </cell>
          <cell r="Z736">
            <v>4500</v>
          </cell>
          <cell r="AA736">
            <v>5250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K736">
            <v>32.25</v>
          </cell>
          <cell r="AL736">
            <v>2982</v>
          </cell>
          <cell r="AM736">
            <v>0.5</v>
          </cell>
          <cell r="AN736">
            <v>45</v>
          </cell>
        </row>
        <row r="737">
          <cell r="A737" t="str">
            <v>2000-132</v>
          </cell>
          <cell r="B737" t="str">
            <v>Jorwerda</v>
          </cell>
          <cell r="C737" t="str">
            <v>Bosch vd</v>
          </cell>
          <cell r="D737" t="str">
            <v>Irnsum</v>
          </cell>
          <cell r="E737">
            <v>1</v>
          </cell>
          <cell r="F737">
            <v>0</v>
          </cell>
          <cell r="G737" t="str">
            <v>Special</v>
          </cell>
          <cell r="H737">
            <v>0</v>
          </cell>
          <cell r="I737">
            <v>36783</v>
          </cell>
          <cell r="J737">
            <v>878</v>
          </cell>
          <cell r="L737">
            <v>36837</v>
          </cell>
          <cell r="V737">
            <v>17</v>
          </cell>
          <cell r="W737">
            <v>0</v>
          </cell>
          <cell r="X737">
            <v>10500</v>
          </cell>
          <cell r="Y737">
            <v>2500</v>
          </cell>
          <cell r="Z737">
            <v>3500</v>
          </cell>
          <cell r="AA737">
            <v>4500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K737">
            <v>6.5</v>
          </cell>
          <cell r="AL737">
            <v>715</v>
          </cell>
          <cell r="AM737">
            <v>4.25</v>
          </cell>
          <cell r="AN737">
            <v>487</v>
          </cell>
        </row>
        <row r="738">
          <cell r="A738" t="str">
            <v>2000-133</v>
          </cell>
          <cell r="B738" t="str">
            <v>Veba F</v>
          </cell>
          <cell r="C738" t="str">
            <v>0,1--2--</v>
          </cell>
          <cell r="D738" t="str">
            <v>Wedel</v>
          </cell>
          <cell r="E738">
            <v>8</v>
          </cell>
          <cell r="F738">
            <v>0</v>
          </cell>
          <cell r="G738" t="str">
            <v>Moorweg 3.BA</v>
          </cell>
          <cell r="H738">
            <v>260100</v>
          </cell>
          <cell r="I738">
            <v>36783</v>
          </cell>
          <cell r="J738">
            <v>0</v>
          </cell>
          <cell r="L738">
            <v>36798</v>
          </cell>
          <cell r="V738">
            <v>118</v>
          </cell>
          <cell r="W738">
            <v>2720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K738">
            <v>8.5</v>
          </cell>
          <cell r="AL738">
            <v>1105</v>
          </cell>
        </row>
        <row r="739">
          <cell r="A739" t="str">
            <v>2000-134</v>
          </cell>
          <cell r="B739" t="str">
            <v>Veba F</v>
          </cell>
          <cell r="C739" t="str">
            <v>0,1--2--4--SS</v>
          </cell>
          <cell r="D739" t="str">
            <v>Herten</v>
          </cell>
          <cell r="E739">
            <v>16</v>
          </cell>
          <cell r="F739">
            <v>0</v>
          </cell>
          <cell r="G739" t="str">
            <v>Behrensstraße</v>
          </cell>
          <cell r="H739">
            <v>280143</v>
          </cell>
          <cell r="I739">
            <v>36783</v>
          </cell>
          <cell r="J739">
            <v>0</v>
          </cell>
          <cell r="L739">
            <v>36816</v>
          </cell>
          <cell r="V739">
            <v>114</v>
          </cell>
          <cell r="W739">
            <v>5440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1000</v>
          </cell>
          <cell r="AK739">
            <v>9</v>
          </cell>
          <cell r="AL739">
            <v>1170</v>
          </cell>
        </row>
        <row r="740">
          <cell r="A740" t="str">
            <v>2000-135</v>
          </cell>
          <cell r="B740" t="str">
            <v>Veba F</v>
          </cell>
          <cell r="C740" t="str">
            <v>0,4--7--</v>
          </cell>
          <cell r="D740" t="str">
            <v>Hittfeld</v>
          </cell>
          <cell r="E740">
            <v>11</v>
          </cell>
          <cell r="F740">
            <v>0</v>
          </cell>
          <cell r="G740" t="str">
            <v>Maschener Kirchweg 3.BA</v>
          </cell>
          <cell r="H740">
            <v>270100</v>
          </cell>
          <cell r="I740">
            <v>36783</v>
          </cell>
          <cell r="J740">
            <v>0</v>
          </cell>
          <cell r="L740">
            <v>36818</v>
          </cell>
          <cell r="V740">
            <v>118</v>
          </cell>
          <cell r="W740">
            <v>3740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</row>
        <row r="741">
          <cell r="A741" t="str">
            <v>2000-136</v>
          </cell>
          <cell r="B741" t="str">
            <v>Zwet vd.</v>
          </cell>
          <cell r="C741" t="str">
            <v>Koeleman</v>
          </cell>
          <cell r="D741" t="str">
            <v>Oude Wetering</v>
          </cell>
          <cell r="E741">
            <v>1</v>
          </cell>
          <cell r="F741">
            <v>0</v>
          </cell>
          <cell r="G741" t="str">
            <v>Omega</v>
          </cell>
          <cell r="H741" t="str">
            <v>Achilles</v>
          </cell>
          <cell r="I741">
            <v>36784</v>
          </cell>
          <cell r="J741">
            <v>624</v>
          </cell>
          <cell r="L741">
            <v>36846</v>
          </cell>
          <cell r="Q741">
            <v>17</v>
          </cell>
          <cell r="V741">
            <v>47</v>
          </cell>
          <cell r="W741">
            <v>0</v>
          </cell>
          <cell r="X741">
            <v>8250</v>
          </cell>
          <cell r="Y741">
            <v>0</v>
          </cell>
          <cell r="Z741">
            <v>3750</v>
          </cell>
          <cell r="AA741">
            <v>4500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K741">
            <v>12</v>
          </cell>
          <cell r="AL741">
            <v>1080</v>
          </cell>
          <cell r="AM741">
            <v>4.5</v>
          </cell>
          <cell r="AN741">
            <v>495</v>
          </cell>
        </row>
        <row r="742">
          <cell r="A742" t="str">
            <v>2000-137</v>
          </cell>
          <cell r="B742" t="str">
            <v>Nagelsmith</v>
          </cell>
          <cell r="C742" t="str">
            <v>Sluis/Haan</v>
          </cell>
          <cell r="D742" t="str">
            <v>Sneek</v>
          </cell>
          <cell r="E742">
            <v>1</v>
          </cell>
          <cell r="F742">
            <v>0</v>
          </cell>
          <cell r="G742" t="str">
            <v>Special</v>
          </cell>
          <cell r="H742" t="str">
            <v>Hoogbouw</v>
          </cell>
          <cell r="I742">
            <v>36796</v>
          </cell>
          <cell r="J742">
            <v>679</v>
          </cell>
          <cell r="L742">
            <v>36837</v>
          </cell>
          <cell r="Q742">
            <v>8</v>
          </cell>
          <cell r="V742">
            <v>48</v>
          </cell>
          <cell r="W742">
            <v>0</v>
          </cell>
          <cell r="X742">
            <v>10500</v>
          </cell>
          <cell r="Y742">
            <v>2553</v>
          </cell>
          <cell r="Z742">
            <v>3947</v>
          </cell>
          <cell r="AA742">
            <v>4000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K742">
            <v>57</v>
          </cell>
          <cell r="AL742">
            <v>5480</v>
          </cell>
          <cell r="AM742">
            <v>17.75</v>
          </cell>
          <cell r="AN742">
            <v>1747</v>
          </cell>
        </row>
        <row r="743">
          <cell r="A743" t="str">
            <v>2000-138</v>
          </cell>
          <cell r="B743" t="str">
            <v>Charlock Vastgoed</v>
          </cell>
          <cell r="C743" t="str">
            <v>Waalboer</v>
          </cell>
          <cell r="D743" t="str">
            <v>Oud Beijerland</v>
          </cell>
          <cell r="E743">
            <v>1</v>
          </cell>
          <cell r="F743">
            <v>0</v>
          </cell>
          <cell r="G743" t="str">
            <v>Special</v>
          </cell>
          <cell r="H743" t="str">
            <v>Cruquius</v>
          </cell>
          <cell r="I743">
            <v>36796</v>
          </cell>
          <cell r="J743">
            <v>0</v>
          </cell>
          <cell r="L743">
            <v>36796</v>
          </cell>
          <cell r="V743">
            <v>52</v>
          </cell>
          <cell r="W743">
            <v>0</v>
          </cell>
          <cell r="X743">
            <v>16900</v>
          </cell>
          <cell r="Y743">
            <v>2400</v>
          </cell>
          <cell r="Z743">
            <v>7000</v>
          </cell>
          <cell r="AA743">
            <v>7500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K743">
            <v>24.5</v>
          </cell>
          <cell r="AL743">
            <v>2695</v>
          </cell>
        </row>
        <row r="744">
          <cell r="A744" t="str">
            <v>2000-139</v>
          </cell>
          <cell r="B744" t="str">
            <v>Charlock Vastgoed</v>
          </cell>
          <cell r="C744" t="str">
            <v>Waalboer</v>
          </cell>
          <cell r="D744" t="str">
            <v>Oud Beijerland</v>
          </cell>
          <cell r="E744">
            <v>1</v>
          </cell>
          <cell r="F744">
            <v>0</v>
          </cell>
          <cell r="G744" t="str">
            <v>Special</v>
          </cell>
          <cell r="H744" t="str">
            <v>Cruquius</v>
          </cell>
          <cell r="I744">
            <v>36796</v>
          </cell>
          <cell r="J744">
            <v>0</v>
          </cell>
          <cell r="L744">
            <v>36796</v>
          </cell>
          <cell r="V744">
            <v>52</v>
          </cell>
          <cell r="W744">
            <v>0</v>
          </cell>
          <cell r="X744">
            <v>16900</v>
          </cell>
          <cell r="Y744">
            <v>2400</v>
          </cell>
          <cell r="Z744">
            <v>7000</v>
          </cell>
          <cell r="AA744">
            <v>7500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K744">
            <v>18.5</v>
          </cell>
          <cell r="AL744">
            <v>2035</v>
          </cell>
        </row>
        <row r="745">
          <cell r="A745" t="str">
            <v>2000-140</v>
          </cell>
          <cell r="B745" t="str">
            <v>Charlock Vastgoed</v>
          </cell>
          <cell r="C745" t="str">
            <v>Waalboer</v>
          </cell>
          <cell r="D745" t="str">
            <v>Oud Beijerland</v>
          </cell>
          <cell r="E745">
            <v>1</v>
          </cell>
          <cell r="F745">
            <v>0</v>
          </cell>
          <cell r="G745" t="str">
            <v>Special</v>
          </cell>
          <cell r="H745" t="str">
            <v>Cruquius</v>
          </cell>
          <cell r="I745">
            <v>36796</v>
          </cell>
          <cell r="J745">
            <v>0</v>
          </cell>
          <cell r="L745">
            <v>36796</v>
          </cell>
          <cell r="V745">
            <v>52</v>
          </cell>
          <cell r="W745">
            <v>0</v>
          </cell>
          <cell r="X745">
            <v>16900</v>
          </cell>
          <cell r="Y745">
            <v>2400</v>
          </cell>
          <cell r="Z745">
            <v>7000</v>
          </cell>
          <cell r="AA745">
            <v>7500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</row>
        <row r="746">
          <cell r="A746" t="str">
            <v>2000-141</v>
          </cell>
          <cell r="B746" t="str">
            <v>Charlock Vastgoed</v>
          </cell>
          <cell r="C746" t="str">
            <v>Waalboer</v>
          </cell>
          <cell r="D746" t="str">
            <v>Oud Beijerland</v>
          </cell>
          <cell r="E746">
            <v>1</v>
          </cell>
          <cell r="F746">
            <v>0</v>
          </cell>
          <cell r="G746" t="str">
            <v>Special</v>
          </cell>
          <cell r="H746" t="str">
            <v>Cruquius</v>
          </cell>
          <cell r="I746">
            <v>36796</v>
          </cell>
          <cell r="J746">
            <v>0</v>
          </cell>
          <cell r="L746">
            <v>36796</v>
          </cell>
          <cell r="V746">
            <v>52</v>
          </cell>
          <cell r="W746">
            <v>0</v>
          </cell>
          <cell r="X746">
            <v>16900</v>
          </cell>
          <cell r="Y746">
            <v>2400</v>
          </cell>
          <cell r="Z746">
            <v>7000</v>
          </cell>
          <cell r="AA746">
            <v>7500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</row>
        <row r="747">
          <cell r="A747" t="str">
            <v>2000-142</v>
          </cell>
          <cell r="B747" t="str">
            <v>Charlock Vastgoed</v>
          </cell>
          <cell r="C747" t="str">
            <v>Waalboer</v>
          </cell>
          <cell r="D747" t="str">
            <v>Oud Beijerland</v>
          </cell>
          <cell r="E747">
            <v>1</v>
          </cell>
          <cell r="F747">
            <v>0</v>
          </cell>
          <cell r="G747" t="str">
            <v>Special</v>
          </cell>
          <cell r="H747" t="str">
            <v>Cruquius</v>
          </cell>
          <cell r="I747">
            <v>36796</v>
          </cell>
          <cell r="J747">
            <v>0</v>
          </cell>
          <cell r="L747">
            <v>36796</v>
          </cell>
          <cell r="V747">
            <v>52</v>
          </cell>
          <cell r="W747">
            <v>0</v>
          </cell>
          <cell r="X747">
            <v>16900</v>
          </cell>
          <cell r="Y747">
            <v>2400</v>
          </cell>
          <cell r="Z747">
            <v>7000</v>
          </cell>
          <cell r="AA747">
            <v>7500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</row>
        <row r="748">
          <cell r="A748" t="str">
            <v>2000-143</v>
          </cell>
          <cell r="B748" t="str">
            <v>Blom</v>
          </cell>
          <cell r="C748" t="str">
            <v>Broek vd</v>
          </cell>
          <cell r="D748" t="str">
            <v>Spijk</v>
          </cell>
          <cell r="E748">
            <v>1</v>
          </cell>
          <cell r="F748">
            <v>0</v>
          </cell>
          <cell r="G748" t="str">
            <v>Zeta</v>
          </cell>
          <cell r="H748" t="str">
            <v>GSl</v>
          </cell>
          <cell r="I748">
            <v>36797</v>
          </cell>
          <cell r="J748">
            <v>546</v>
          </cell>
          <cell r="L748">
            <v>36837</v>
          </cell>
          <cell r="Q748">
            <v>15</v>
          </cell>
          <cell r="V748">
            <v>14</v>
          </cell>
          <cell r="W748">
            <v>0</v>
          </cell>
          <cell r="X748">
            <v>7750</v>
          </cell>
          <cell r="Y748">
            <v>1750</v>
          </cell>
          <cell r="Z748">
            <v>2750</v>
          </cell>
          <cell r="AA748">
            <v>3250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K748">
            <v>18.5</v>
          </cell>
          <cell r="AL748">
            <v>1965</v>
          </cell>
          <cell r="AM748">
            <v>24.5</v>
          </cell>
          <cell r="AN748">
            <v>2315</v>
          </cell>
        </row>
        <row r="749">
          <cell r="A749" t="str">
            <v>2000-144</v>
          </cell>
          <cell r="B749" t="str">
            <v>Klein</v>
          </cell>
          <cell r="C749" t="str">
            <v>Broek vd</v>
          </cell>
          <cell r="D749" t="str">
            <v>Groesbeek</v>
          </cell>
          <cell r="E749">
            <v>0</v>
          </cell>
          <cell r="F749">
            <v>0</v>
          </cell>
          <cell r="G749" t="str">
            <v>Bromo</v>
          </cell>
          <cell r="H749" t="str">
            <v>GB-C</v>
          </cell>
          <cell r="I749">
            <v>36797</v>
          </cell>
          <cell r="J749">
            <v>598</v>
          </cell>
          <cell r="L749">
            <v>36837</v>
          </cell>
          <cell r="V749">
            <v>14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</row>
        <row r="750">
          <cell r="A750" t="str">
            <v>2000-145</v>
          </cell>
          <cell r="B750" t="str">
            <v>Veba F</v>
          </cell>
          <cell r="C750" t="str">
            <v>0,1--2--4--</v>
          </cell>
          <cell r="D750" t="str">
            <v>Biesdorf-Süd</v>
          </cell>
          <cell r="E750">
            <v>57</v>
          </cell>
          <cell r="F750">
            <v>1</v>
          </cell>
          <cell r="G750" t="str">
            <v>Grüne Aue</v>
          </cell>
          <cell r="H750">
            <v>280061</v>
          </cell>
          <cell r="I750">
            <v>36797</v>
          </cell>
          <cell r="J750">
            <v>0</v>
          </cell>
          <cell r="L750" t="str">
            <v>Wacht</v>
          </cell>
          <cell r="V750">
            <v>123</v>
          </cell>
          <cell r="W750">
            <v>19380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</row>
        <row r="751">
          <cell r="A751" t="str">
            <v>2000-146</v>
          </cell>
          <cell r="B751" t="str">
            <v>Berg vd.</v>
          </cell>
          <cell r="C751" t="str">
            <v>Straat</v>
          </cell>
          <cell r="D751" t="str">
            <v>Uithuizen</v>
          </cell>
          <cell r="E751">
            <v>1</v>
          </cell>
          <cell r="F751">
            <v>0</v>
          </cell>
          <cell r="G751" t="str">
            <v>Bromo</v>
          </cell>
          <cell r="H751" t="str">
            <v>Special/G/K/Luifel</v>
          </cell>
          <cell r="I751">
            <v>36804</v>
          </cell>
          <cell r="J751">
            <v>700</v>
          </cell>
          <cell r="L751">
            <v>36837</v>
          </cell>
          <cell r="Q751">
            <v>50</v>
          </cell>
          <cell r="V751">
            <v>40</v>
          </cell>
          <cell r="W751">
            <v>0</v>
          </cell>
          <cell r="X751">
            <v>7750</v>
          </cell>
          <cell r="Y751">
            <v>0</v>
          </cell>
          <cell r="Z751">
            <v>3500</v>
          </cell>
          <cell r="AA751">
            <v>4250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K751">
            <v>79</v>
          </cell>
          <cell r="AL751">
            <v>7210</v>
          </cell>
        </row>
        <row r="752">
          <cell r="A752" t="str">
            <v>2000-147</v>
          </cell>
          <cell r="B752" t="str">
            <v>Gras</v>
          </cell>
          <cell r="C752" t="str">
            <v>Straat</v>
          </cell>
          <cell r="D752" t="str">
            <v>Bedum</v>
          </cell>
          <cell r="E752">
            <v>1</v>
          </cell>
          <cell r="F752">
            <v>0</v>
          </cell>
          <cell r="G752" t="str">
            <v>Hekla</v>
          </cell>
          <cell r="H752" t="str">
            <v>Special</v>
          </cell>
          <cell r="I752">
            <v>36804</v>
          </cell>
          <cell r="J752">
            <v>1052</v>
          </cell>
          <cell r="L752">
            <v>36837</v>
          </cell>
          <cell r="Q752">
            <v>10</v>
          </cell>
          <cell r="V752">
            <v>40</v>
          </cell>
          <cell r="W752">
            <v>0</v>
          </cell>
          <cell r="X752">
            <v>9500</v>
          </cell>
          <cell r="Y752">
            <v>0</v>
          </cell>
          <cell r="Z752">
            <v>4500</v>
          </cell>
          <cell r="AA752">
            <v>5000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K752">
            <v>62</v>
          </cell>
          <cell r="AL752">
            <v>5645</v>
          </cell>
          <cell r="AM752">
            <v>2.5</v>
          </cell>
          <cell r="AN752">
            <v>275</v>
          </cell>
        </row>
        <row r="753">
          <cell r="A753" t="str">
            <v>2000-148</v>
          </cell>
          <cell r="B753" t="str">
            <v>Veldman</v>
          </cell>
          <cell r="C753" t="str">
            <v>Straat</v>
          </cell>
          <cell r="D753" t="str">
            <v>Warffum</v>
          </cell>
          <cell r="E753">
            <v>1</v>
          </cell>
          <cell r="F753">
            <v>0</v>
          </cell>
          <cell r="G753" t="str">
            <v>Hekla</v>
          </cell>
          <cell r="H753" t="str">
            <v>Special</v>
          </cell>
          <cell r="I753">
            <v>36804</v>
          </cell>
          <cell r="J753">
            <v>645</v>
          </cell>
          <cell r="L753">
            <v>36837</v>
          </cell>
          <cell r="Q753">
            <v>10</v>
          </cell>
          <cell r="V753">
            <v>40</v>
          </cell>
          <cell r="W753">
            <v>0</v>
          </cell>
          <cell r="X753">
            <v>8750</v>
          </cell>
          <cell r="Y753">
            <v>0</v>
          </cell>
          <cell r="Z753">
            <v>4000</v>
          </cell>
          <cell r="AA753">
            <v>4750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K753">
            <v>39.5</v>
          </cell>
          <cell r="AL753">
            <v>3555</v>
          </cell>
          <cell r="AM753">
            <v>48.5</v>
          </cell>
          <cell r="AN753">
            <v>4365</v>
          </cell>
        </row>
        <row r="754">
          <cell r="A754" t="str">
            <v>2000-149</v>
          </cell>
          <cell r="B754" t="str">
            <v>Veba F</v>
          </cell>
          <cell r="C754" t="str">
            <v>0,4--</v>
          </cell>
          <cell r="D754" t="str">
            <v>Herten</v>
          </cell>
          <cell r="E754">
            <v>15</v>
          </cell>
          <cell r="F754">
            <v>0</v>
          </cell>
          <cell r="G754" t="str">
            <v>Mettersdorferweg</v>
          </cell>
          <cell r="H754">
            <v>280172</v>
          </cell>
          <cell r="I754">
            <v>36815</v>
          </cell>
          <cell r="J754">
            <v>0</v>
          </cell>
          <cell r="L754">
            <v>36832</v>
          </cell>
          <cell r="V754">
            <v>114</v>
          </cell>
          <cell r="W754">
            <v>5100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</row>
        <row r="755">
          <cell r="A755" t="str">
            <v>2000-150</v>
          </cell>
          <cell r="B755" t="str">
            <v>Bloemen vd.</v>
          </cell>
          <cell r="C755" t="str">
            <v>Clabbers</v>
          </cell>
          <cell r="D755" t="str">
            <v>Tegelen</v>
          </cell>
          <cell r="E755">
            <v>1</v>
          </cell>
          <cell r="F755">
            <v>0</v>
          </cell>
          <cell r="G755" t="str">
            <v>Bromo</v>
          </cell>
          <cell r="H755" t="str">
            <v>GB</v>
          </cell>
          <cell r="I755">
            <v>36816</v>
          </cell>
          <cell r="J755">
            <v>416</v>
          </cell>
          <cell r="L755">
            <v>36837</v>
          </cell>
          <cell r="Q755">
            <v>20</v>
          </cell>
          <cell r="V755">
            <v>50</v>
          </cell>
          <cell r="W755">
            <v>0</v>
          </cell>
          <cell r="X755">
            <v>7250</v>
          </cell>
          <cell r="Y755">
            <v>1750</v>
          </cell>
          <cell r="Z755">
            <v>2500</v>
          </cell>
          <cell r="AA755">
            <v>3000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K755">
            <v>21</v>
          </cell>
          <cell r="AL755">
            <v>1930</v>
          </cell>
        </row>
        <row r="756">
          <cell r="A756" t="str">
            <v>2000-151</v>
          </cell>
          <cell r="B756" t="str">
            <v>Klein</v>
          </cell>
          <cell r="C756" t="str">
            <v>Leenstra</v>
          </cell>
          <cell r="D756" t="str">
            <v>Heeg</v>
          </cell>
          <cell r="E756">
            <v>1</v>
          </cell>
          <cell r="F756">
            <v>0</v>
          </cell>
          <cell r="G756" t="str">
            <v>Bromo</v>
          </cell>
          <cell r="H756" t="str">
            <v>GK</v>
          </cell>
          <cell r="I756">
            <v>36818</v>
          </cell>
          <cell r="J756">
            <v>679</v>
          </cell>
          <cell r="L756">
            <v>36837</v>
          </cell>
          <cell r="Q756">
            <v>13</v>
          </cell>
          <cell r="V756">
            <v>32</v>
          </cell>
          <cell r="W756">
            <v>0</v>
          </cell>
          <cell r="X756">
            <v>8500</v>
          </cell>
          <cell r="Y756">
            <v>2000</v>
          </cell>
          <cell r="Z756">
            <v>2750</v>
          </cell>
          <cell r="AA756">
            <v>3750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K756">
            <v>40.75</v>
          </cell>
          <cell r="AL756">
            <v>3707</v>
          </cell>
          <cell r="AM756">
            <v>1.5</v>
          </cell>
          <cell r="AN756">
            <v>165</v>
          </cell>
        </row>
        <row r="757">
          <cell r="A757" t="str">
            <v>2000-152</v>
          </cell>
          <cell r="B757" t="str">
            <v>Veba F</v>
          </cell>
          <cell r="C757" t="str">
            <v>01,1--2--4--5--</v>
          </cell>
          <cell r="D757" t="str">
            <v>Niederkassel</v>
          </cell>
          <cell r="E757">
            <v>40</v>
          </cell>
          <cell r="F757">
            <v>0</v>
          </cell>
          <cell r="G757" t="str">
            <v>Lülsdorf 2.BA</v>
          </cell>
          <cell r="H757">
            <v>280037</v>
          </cell>
          <cell r="I757">
            <v>36818</v>
          </cell>
          <cell r="J757">
            <v>0</v>
          </cell>
          <cell r="L757">
            <v>36844</v>
          </cell>
          <cell r="V757">
            <v>125</v>
          </cell>
          <cell r="W757">
            <v>13600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</row>
        <row r="758">
          <cell r="A758" t="str">
            <v>2000-153</v>
          </cell>
          <cell r="B758" t="str">
            <v>Meijer</v>
          </cell>
          <cell r="C758" t="str">
            <v>Breugem</v>
          </cell>
          <cell r="D758" t="str">
            <v>Leimuiden</v>
          </cell>
          <cell r="E758">
            <v>1</v>
          </cell>
          <cell r="F758">
            <v>0</v>
          </cell>
          <cell r="G758" t="str">
            <v>Etna</v>
          </cell>
          <cell r="H758" t="str">
            <v>S1</v>
          </cell>
          <cell r="I758">
            <v>36830</v>
          </cell>
          <cell r="J758">
            <v>828</v>
          </cell>
          <cell r="L758">
            <v>36837</v>
          </cell>
          <cell r="V758">
            <v>55</v>
          </cell>
          <cell r="W758">
            <v>0</v>
          </cell>
          <cell r="X758">
            <v>2000</v>
          </cell>
          <cell r="Y758">
            <v>0</v>
          </cell>
          <cell r="Z758">
            <v>2000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K758">
            <v>6.75</v>
          </cell>
          <cell r="AL758">
            <v>647</v>
          </cell>
        </row>
        <row r="759">
          <cell r="A759" t="str">
            <v>2000-154</v>
          </cell>
          <cell r="B759" t="str">
            <v>Velde vd.</v>
          </cell>
          <cell r="C759" t="str">
            <v>Leenstra</v>
          </cell>
          <cell r="D759" t="str">
            <v>Heeg</v>
          </cell>
          <cell r="E759">
            <v>0</v>
          </cell>
          <cell r="F759">
            <v>0</v>
          </cell>
          <cell r="G759" t="str">
            <v>Bromo</v>
          </cell>
          <cell r="H759" t="str">
            <v>233 G</v>
          </cell>
          <cell r="I759">
            <v>36833</v>
          </cell>
          <cell r="J759">
            <v>588</v>
          </cell>
          <cell r="L759">
            <v>36837</v>
          </cell>
          <cell r="V759">
            <v>32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K759">
            <v>2</v>
          </cell>
          <cell r="AL759">
            <v>180</v>
          </cell>
        </row>
        <row r="760">
          <cell r="A760" t="str">
            <v>2000-155</v>
          </cell>
          <cell r="B760" t="str">
            <v>Veldhuisen</v>
          </cell>
          <cell r="C760" t="str">
            <v>Reehorst ter</v>
          </cell>
          <cell r="D760" t="str">
            <v>De Meern</v>
          </cell>
          <cell r="E760">
            <v>1</v>
          </cell>
          <cell r="F760">
            <v>0</v>
          </cell>
          <cell r="G760" t="str">
            <v>Bromo</v>
          </cell>
          <cell r="H760" t="str">
            <v>GBK-C</v>
          </cell>
          <cell r="I760">
            <v>36837</v>
          </cell>
          <cell r="J760">
            <v>0</v>
          </cell>
          <cell r="K760" t="str">
            <v>SS</v>
          </cell>
          <cell r="L760">
            <v>36837</v>
          </cell>
          <cell r="Q760">
            <v>37</v>
          </cell>
          <cell r="R760" t="str">
            <v>S</v>
          </cell>
          <cell r="V760">
            <v>35</v>
          </cell>
          <cell r="W760">
            <v>0</v>
          </cell>
          <cell r="X760">
            <v>9250</v>
          </cell>
          <cell r="Y760">
            <v>2000</v>
          </cell>
          <cell r="Z760">
            <v>3250</v>
          </cell>
          <cell r="AA760">
            <v>4000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K760">
            <v>32</v>
          </cell>
          <cell r="AL760">
            <v>2880</v>
          </cell>
        </row>
        <row r="761">
          <cell r="A761" t="str">
            <v>2000-156</v>
          </cell>
          <cell r="B761" t="str">
            <v>Lindeboom</v>
          </cell>
          <cell r="C761" t="str">
            <v>Leenstra</v>
          </cell>
          <cell r="D761" t="str">
            <v>Heeg</v>
          </cell>
          <cell r="E761">
            <v>1</v>
          </cell>
          <cell r="F761">
            <v>0</v>
          </cell>
          <cell r="G761" t="str">
            <v>Bromo</v>
          </cell>
          <cell r="H761" t="str">
            <v>GB</v>
          </cell>
          <cell r="I761">
            <v>36838</v>
          </cell>
          <cell r="J761">
            <v>0</v>
          </cell>
          <cell r="L761">
            <v>36846</v>
          </cell>
          <cell r="Q761">
            <v>17</v>
          </cell>
          <cell r="V761">
            <v>32</v>
          </cell>
          <cell r="W761">
            <v>0</v>
          </cell>
          <cell r="X761">
            <v>6750</v>
          </cell>
          <cell r="Y761">
            <v>1750</v>
          </cell>
          <cell r="Z761">
            <v>2250</v>
          </cell>
          <cell r="AA761">
            <v>2750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K761">
            <v>20.25</v>
          </cell>
          <cell r="AL761">
            <v>1822</v>
          </cell>
        </row>
        <row r="762">
          <cell r="A762" t="str">
            <v>2000-157</v>
          </cell>
          <cell r="B762" t="str">
            <v>Tanis</v>
          </cell>
          <cell r="C762" t="str">
            <v>Straat</v>
          </cell>
          <cell r="D762" t="str">
            <v>De Lier</v>
          </cell>
          <cell r="E762">
            <v>1</v>
          </cell>
          <cell r="F762">
            <v>0</v>
          </cell>
          <cell r="G762" t="str">
            <v>Omega</v>
          </cell>
          <cell r="H762" t="str">
            <v>Special GBE</v>
          </cell>
          <cell r="I762">
            <v>36839</v>
          </cell>
          <cell r="J762">
            <v>0</v>
          </cell>
          <cell r="L762">
            <v>36846</v>
          </cell>
          <cell r="Q762">
            <v>17</v>
          </cell>
          <cell r="V762">
            <v>40</v>
          </cell>
          <cell r="W762">
            <v>0</v>
          </cell>
          <cell r="X762">
            <v>7750</v>
          </cell>
          <cell r="Y762">
            <v>0</v>
          </cell>
          <cell r="Z762">
            <v>3500</v>
          </cell>
          <cell r="AA762">
            <v>4250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K762">
            <v>27.25</v>
          </cell>
          <cell r="AL762">
            <v>2512</v>
          </cell>
        </row>
        <row r="763">
          <cell r="A763" t="str">
            <v>2000-158</v>
          </cell>
          <cell r="B763" t="str">
            <v>Veba F</v>
          </cell>
          <cell r="C763" t="str">
            <v>1,1--2--7--</v>
          </cell>
          <cell r="D763" t="str">
            <v>Leipzig</v>
          </cell>
          <cell r="E763">
            <v>14</v>
          </cell>
          <cell r="F763">
            <v>0</v>
          </cell>
          <cell r="G763" t="str">
            <v>Probstheida</v>
          </cell>
          <cell r="H763">
            <v>280040</v>
          </cell>
          <cell r="I763">
            <v>36840</v>
          </cell>
          <cell r="J763">
            <v>0</v>
          </cell>
          <cell r="L763">
            <v>36854</v>
          </cell>
          <cell r="V763">
            <v>131</v>
          </cell>
          <cell r="W763">
            <v>4760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</row>
        <row r="764">
          <cell r="A764" t="str">
            <v>2000-159</v>
          </cell>
          <cell r="B764" t="str">
            <v>Honig (Prive)</v>
          </cell>
          <cell r="C764" t="str">
            <v>Reehorst ter</v>
          </cell>
          <cell r="D764" t="str">
            <v>Nederhorst</v>
          </cell>
          <cell r="E764">
            <v>1</v>
          </cell>
          <cell r="F764">
            <v>0</v>
          </cell>
          <cell r="G764" t="str">
            <v>Etna</v>
          </cell>
          <cell r="H764" t="str">
            <v>Special</v>
          </cell>
          <cell r="I764">
            <v>36843</v>
          </cell>
          <cell r="J764">
            <v>0</v>
          </cell>
          <cell r="L764">
            <v>36846</v>
          </cell>
          <cell r="V764">
            <v>35</v>
          </cell>
          <cell r="W764">
            <v>0</v>
          </cell>
          <cell r="X764">
            <v>15000</v>
          </cell>
          <cell r="Y764">
            <v>4250</v>
          </cell>
          <cell r="Z764">
            <v>5000</v>
          </cell>
          <cell r="AA764">
            <v>5750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K764">
            <v>19</v>
          </cell>
          <cell r="AL764">
            <v>1710</v>
          </cell>
          <cell r="AM764">
            <v>4</v>
          </cell>
          <cell r="AN764">
            <v>360</v>
          </cell>
        </row>
        <row r="765">
          <cell r="A765" t="str">
            <v>2000-160</v>
          </cell>
          <cell r="B765" t="str">
            <v>Honig (Verkoop)</v>
          </cell>
          <cell r="C765" t="str">
            <v>Reehorst ter</v>
          </cell>
          <cell r="D765" t="str">
            <v>Nederhorst</v>
          </cell>
          <cell r="E765">
            <v>1</v>
          </cell>
          <cell r="F765">
            <v>0</v>
          </cell>
          <cell r="G765" t="str">
            <v>Etna</v>
          </cell>
          <cell r="H765" t="str">
            <v>Special</v>
          </cell>
          <cell r="I765">
            <v>36843</v>
          </cell>
          <cell r="J765">
            <v>0</v>
          </cell>
          <cell r="L765">
            <v>36846</v>
          </cell>
          <cell r="V765">
            <v>35</v>
          </cell>
          <cell r="W765">
            <v>0</v>
          </cell>
          <cell r="X765">
            <v>15000</v>
          </cell>
          <cell r="Y765">
            <v>4250</v>
          </cell>
          <cell r="Z765">
            <v>5000</v>
          </cell>
          <cell r="AA765">
            <v>5750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K765">
            <v>7.75</v>
          </cell>
          <cell r="AL765">
            <v>697</v>
          </cell>
        </row>
        <row r="766">
          <cell r="A766" t="str">
            <v>2000-161</v>
          </cell>
          <cell r="B766" t="str">
            <v>Veba F</v>
          </cell>
          <cell r="C766" t="str">
            <v>0,4--</v>
          </cell>
          <cell r="D766" t="str">
            <v>Mülheim</v>
          </cell>
          <cell r="E766">
            <v>6</v>
          </cell>
          <cell r="F766">
            <v>0</v>
          </cell>
          <cell r="G766" t="str">
            <v>B.v.Suttnerstr.</v>
          </cell>
          <cell r="H766">
            <v>262900</v>
          </cell>
          <cell r="I766">
            <v>36845</v>
          </cell>
          <cell r="J766">
            <v>0</v>
          </cell>
          <cell r="L766">
            <v>36861</v>
          </cell>
          <cell r="V766">
            <v>105</v>
          </cell>
          <cell r="W766">
            <v>2040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</row>
        <row r="767">
          <cell r="A767" t="str">
            <v>2000-162</v>
          </cell>
          <cell r="B767" t="str">
            <v>Veba F</v>
          </cell>
          <cell r="C767" t="str">
            <v>0,1--2--</v>
          </cell>
          <cell r="D767" t="str">
            <v>Mülheim</v>
          </cell>
          <cell r="E767">
            <v>4</v>
          </cell>
          <cell r="F767">
            <v>0</v>
          </cell>
          <cell r="G767" t="str">
            <v>B.v.Suttnerstr.</v>
          </cell>
          <cell r="H767">
            <v>263000</v>
          </cell>
          <cell r="I767">
            <v>36845</v>
          </cell>
          <cell r="J767">
            <v>0</v>
          </cell>
          <cell r="L767">
            <v>36861</v>
          </cell>
          <cell r="V767">
            <v>105</v>
          </cell>
          <cell r="W767">
            <v>1360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</row>
        <row r="768">
          <cell r="A768" t="str">
            <v>2000-163</v>
          </cell>
          <cell r="B768" t="str">
            <v>Veba F</v>
          </cell>
          <cell r="C768" t="str">
            <v>1,1--2--4--</v>
          </cell>
          <cell r="D768" t="str">
            <v>Gladbeck</v>
          </cell>
          <cell r="E768">
            <v>15</v>
          </cell>
          <cell r="F768">
            <v>0</v>
          </cell>
          <cell r="G768" t="str">
            <v>Hunsrückstraße</v>
          </cell>
          <cell r="H768">
            <v>280082</v>
          </cell>
          <cell r="I768">
            <v>36845</v>
          </cell>
          <cell r="J768">
            <v>0</v>
          </cell>
          <cell r="L768">
            <v>36865</v>
          </cell>
          <cell r="V768">
            <v>108</v>
          </cell>
          <cell r="W768">
            <v>5100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</row>
        <row r="769">
          <cell r="A769" t="str">
            <v>2000-164</v>
          </cell>
          <cell r="B769" t="str">
            <v>Schrijver</v>
          </cell>
          <cell r="C769" t="str">
            <v>Reehorst ter</v>
          </cell>
          <cell r="D769" t="str">
            <v>Maarssen</v>
          </cell>
          <cell r="E769">
            <v>1</v>
          </cell>
          <cell r="F769">
            <v>0</v>
          </cell>
          <cell r="G769" t="str">
            <v>Special</v>
          </cell>
          <cell r="H769">
            <v>0</v>
          </cell>
          <cell r="I769">
            <v>36851</v>
          </cell>
          <cell r="J769">
            <v>0</v>
          </cell>
          <cell r="L769">
            <v>36852</v>
          </cell>
          <cell r="V769">
            <v>35</v>
          </cell>
          <cell r="W769">
            <v>0</v>
          </cell>
          <cell r="X769">
            <v>12500</v>
          </cell>
          <cell r="Y769">
            <v>3000</v>
          </cell>
          <cell r="Z769">
            <v>4500</v>
          </cell>
          <cell r="AA769">
            <v>5000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K769">
            <v>27.5</v>
          </cell>
          <cell r="AL769">
            <v>2835</v>
          </cell>
        </row>
        <row r="770">
          <cell r="A770" t="str">
            <v>2000-165</v>
          </cell>
          <cell r="B770" t="str">
            <v>Kamminga-Visscher</v>
          </cell>
          <cell r="C770" t="str">
            <v>Straat</v>
          </cell>
          <cell r="D770" t="str">
            <v>Roodeschool</v>
          </cell>
          <cell r="E770">
            <v>1</v>
          </cell>
          <cell r="F770">
            <v>0</v>
          </cell>
          <cell r="G770" t="str">
            <v>Bromo</v>
          </cell>
          <cell r="H770" t="str">
            <v>GBK</v>
          </cell>
          <cell r="I770">
            <v>36853</v>
          </cell>
          <cell r="J770">
            <v>0</v>
          </cell>
          <cell r="L770">
            <v>36854</v>
          </cell>
          <cell r="Q770">
            <v>25</v>
          </cell>
          <cell r="V770">
            <v>40</v>
          </cell>
          <cell r="W770">
            <v>0</v>
          </cell>
          <cell r="X770">
            <v>6950</v>
          </cell>
          <cell r="Y770">
            <v>0</v>
          </cell>
          <cell r="Z770">
            <v>3250</v>
          </cell>
          <cell r="AA770">
            <v>3700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K770">
            <v>12.75</v>
          </cell>
          <cell r="AL770">
            <v>1147</v>
          </cell>
          <cell r="AM770">
            <v>7.5</v>
          </cell>
          <cell r="AN770">
            <v>675</v>
          </cell>
        </row>
        <row r="771">
          <cell r="A771" t="str">
            <v>2000-166</v>
          </cell>
          <cell r="B771" t="str">
            <v>Sterenberg</v>
          </cell>
          <cell r="C771" t="str">
            <v>Straat</v>
          </cell>
          <cell r="D771" t="str">
            <v>Uithuizermeeden</v>
          </cell>
          <cell r="E771">
            <v>1</v>
          </cell>
          <cell r="F771">
            <v>0</v>
          </cell>
          <cell r="G771" t="str">
            <v>Bromo</v>
          </cell>
          <cell r="H771" t="str">
            <v>Special</v>
          </cell>
          <cell r="I771">
            <v>36853</v>
          </cell>
          <cell r="J771">
            <v>0</v>
          </cell>
          <cell r="L771">
            <v>36854</v>
          </cell>
          <cell r="Q771">
            <v>22</v>
          </cell>
          <cell r="V771">
            <v>40</v>
          </cell>
          <cell r="W771">
            <v>0</v>
          </cell>
          <cell r="X771">
            <v>6250</v>
          </cell>
          <cell r="Y771">
            <v>0</v>
          </cell>
          <cell r="Z771">
            <v>3000</v>
          </cell>
          <cell r="AA771">
            <v>3250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K771">
            <v>13</v>
          </cell>
          <cell r="AL771">
            <v>1210</v>
          </cell>
        </row>
        <row r="772">
          <cell r="A772" t="str">
            <v>2000-167</v>
          </cell>
          <cell r="B772" t="str">
            <v>Veba F</v>
          </cell>
          <cell r="C772" t="str">
            <v>0,1--2--</v>
          </cell>
          <cell r="D772" t="str">
            <v>Gladbeck</v>
          </cell>
          <cell r="E772">
            <v>12</v>
          </cell>
          <cell r="F772">
            <v>0</v>
          </cell>
          <cell r="G772" t="str">
            <v>Alfredstraße</v>
          </cell>
          <cell r="H772">
            <v>280137</v>
          </cell>
          <cell r="I772">
            <v>36853</v>
          </cell>
          <cell r="J772">
            <v>0</v>
          </cell>
          <cell r="L772">
            <v>0</v>
          </cell>
          <cell r="V772">
            <v>134</v>
          </cell>
          <cell r="W772">
            <v>4080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</row>
        <row r="773">
          <cell r="A773" t="str">
            <v>2000-168</v>
          </cell>
          <cell r="B773" t="str">
            <v>Haase</v>
          </cell>
          <cell r="C773" t="str">
            <v>Bruco</v>
          </cell>
          <cell r="D773" t="str">
            <v>Drachten</v>
          </cell>
          <cell r="E773">
            <v>1</v>
          </cell>
          <cell r="F773">
            <v>0</v>
          </cell>
          <cell r="G773" t="str">
            <v>Viti</v>
          </cell>
          <cell r="H773" t="str">
            <v>HSB</v>
          </cell>
          <cell r="I773">
            <v>36858</v>
          </cell>
          <cell r="J773">
            <v>0</v>
          </cell>
          <cell r="L773">
            <v>36859</v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V773">
            <v>16</v>
          </cell>
          <cell r="W773">
            <v>0</v>
          </cell>
          <cell r="X773">
            <v>6500</v>
          </cell>
          <cell r="Y773">
            <v>2500</v>
          </cell>
          <cell r="Z773">
            <v>4000</v>
          </cell>
          <cell r="AA773">
            <v>0</v>
          </cell>
          <cell r="AK773">
            <v>16.5</v>
          </cell>
          <cell r="AL773">
            <v>1485</v>
          </cell>
          <cell r="AM773">
            <v>33</v>
          </cell>
          <cell r="AN773">
            <v>3100</v>
          </cell>
        </row>
        <row r="774">
          <cell r="A774" t="str">
            <v>2000-169</v>
          </cell>
          <cell r="B774" t="str">
            <v>Hoogeveen</v>
          </cell>
          <cell r="C774" t="str">
            <v>Koeleman</v>
          </cell>
          <cell r="D774" t="str">
            <v>Hazerswoude-Rijndijk</v>
          </cell>
          <cell r="E774">
            <v>1</v>
          </cell>
          <cell r="F774">
            <v>0</v>
          </cell>
          <cell r="G774" t="str">
            <v>Omega</v>
          </cell>
          <cell r="H774" t="str">
            <v>Verlengd</v>
          </cell>
          <cell r="I774">
            <v>36858</v>
          </cell>
          <cell r="J774">
            <v>700</v>
          </cell>
          <cell r="L774">
            <v>36859</v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>
            <v>42</v>
          </cell>
          <cell r="V774">
            <v>47</v>
          </cell>
          <cell r="W774">
            <v>0</v>
          </cell>
          <cell r="X774">
            <v>12000</v>
          </cell>
          <cell r="Y774">
            <v>0</v>
          </cell>
          <cell r="Z774">
            <v>4500</v>
          </cell>
          <cell r="AA774">
            <v>6500</v>
          </cell>
          <cell r="AB774">
            <v>1000</v>
          </cell>
          <cell r="AK774">
            <v>25</v>
          </cell>
          <cell r="AL774">
            <v>2250</v>
          </cell>
        </row>
        <row r="775">
          <cell r="A775" t="str">
            <v>2000-170</v>
          </cell>
          <cell r="B775" t="str">
            <v>Jong de K</v>
          </cell>
          <cell r="C775" t="str">
            <v>Sluis/Haan</v>
          </cell>
          <cell r="D775" t="str">
            <v>Tijnje</v>
          </cell>
          <cell r="E775">
            <v>1</v>
          </cell>
          <cell r="F775">
            <v>0</v>
          </cell>
          <cell r="G775" t="str">
            <v>Bromo</v>
          </cell>
          <cell r="H775" t="str">
            <v>GBK-C-b</v>
          </cell>
          <cell r="I775">
            <v>36874</v>
          </cell>
          <cell r="J775">
            <v>0</v>
          </cell>
          <cell r="L775">
            <v>36874</v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V775">
            <v>48</v>
          </cell>
          <cell r="W775">
            <v>0</v>
          </cell>
          <cell r="X775">
            <v>5250</v>
          </cell>
          <cell r="Y775">
            <v>0</v>
          </cell>
          <cell r="Z775">
            <v>2250</v>
          </cell>
          <cell r="AA775">
            <v>3000</v>
          </cell>
          <cell r="AK775">
            <v>8</v>
          </cell>
          <cell r="AL775">
            <v>720</v>
          </cell>
        </row>
        <row r="776">
          <cell r="A776" t="str">
            <v>2000-171</v>
          </cell>
          <cell r="B776" t="str">
            <v>Kee</v>
          </cell>
          <cell r="C776" t="str">
            <v>Tervoort</v>
          </cell>
          <cell r="D776" t="str">
            <v>Opperdoes</v>
          </cell>
          <cell r="E776">
            <v>1</v>
          </cell>
          <cell r="F776">
            <v>0</v>
          </cell>
          <cell r="G776" t="str">
            <v>Etna</v>
          </cell>
          <cell r="H776" t="str">
            <v>G-breder</v>
          </cell>
          <cell r="I776">
            <v>36875</v>
          </cell>
          <cell r="J776">
            <v>0</v>
          </cell>
          <cell r="L776">
            <v>36875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V776">
            <v>42</v>
          </cell>
          <cell r="W776">
            <v>0</v>
          </cell>
          <cell r="X776">
            <v>6500</v>
          </cell>
          <cell r="Y776">
            <v>1000</v>
          </cell>
          <cell r="Z776">
            <v>2500</v>
          </cell>
          <cell r="AA776">
            <v>3000</v>
          </cell>
          <cell r="AK776">
            <v>11.5</v>
          </cell>
          <cell r="AL776">
            <v>1035</v>
          </cell>
        </row>
        <row r="777">
          <cell r="A777" t="str">
            <v>2001-001</v>
          </cell>
          <cell r="B777" t="str">
            <v>Gem. Ter Aar</v>
          </cell>
          <cell r="C777" t="str">
            <v>Koeleman</v>
          </cell>
          <cell r="D777" t="str">
            <v>Ter Aar</v>
          </cell>
          <cell r="E777">
            <v>1</v>
          </cell>
          <cell r="F777">
            <v>1</v>
          </cell>
          <cell r="G777" t="str">
            <v>Beta</v>
          </cell>
          <cell r="H777" t="str">
            <v>GBK</v>
          </cell>
          <cell r="I777">
            <v>36896</v>
          </cell>
          <cell r="J777">
            <v>0</v>
          </cell>
          <cell r="L777">
            <v>36949</v>
          </cell>
          <cell r="M777" t="str">
            <v/>
          </cell>
          <cell r="Q777">
            <v>14</v>
          </cell>
          <cell r="V777">
            <v>47</v>
          </cell>
          <cell r="W777">
            <v>0</v>
          </cell>
          <cell r="X777">
            <v>7750</v>
          </cell>
          <cell r="Y777">
            <v>0</v>
          </cell>
          <cell r="Z777">
            <v>3500</v>
          </cell>
          <cell r="AA777">
            <v>4250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M777">
            <v>27</v>
          </cell>
          <cell r="AN777">
            <v>2470</v>
          </cell>
        </row>
        <row r="778">
          <cell r="A778" t="str">
            <v>2001-002</v>
          </cell>
          <cell r="B778" t="str">
            <v>van Bakkum</v>
          </cell>
          <cell r="C778" t="str">
            <v>Koeleman</v>
          </cell>
          <cell r="D778" t="str">
            <v>Hoofddorp</v>
          </cell>
          <cell r="E778">
            <v>1</v>
          </cell>
          <cell r="F778">
            <v>0</v>
          </cell>
          <cell r="G778" t="str">
            <v>Opala</v>
          </cell>
          <cell r="H778" t="str">
            <v>172 G</v>
          </cell>
          <cell r="I778">
            <v>36896</v>
          </cell>
          <cell r="J778">
            <v>0</v>
          </cell>
          <cell r="L778">
            <v>36950</v>
          </cell>
          <cell r="M778" t="str">
            <v/>
          </cell>
          <cell r="Q778">
            <v>40</v>
          </cell>
          <cell r="V778">
            <v>47</v>
          </cell>
          <cell r="W778">
            <v>0</v>
          </cell>
          <cell r="X778">
            <v>4500</v>
          </cell>
          <cell r="Y778">
            <v>0</v>
          </cell>
          <cell r="Z778">
            <v>2000</v>
          </cell>
          <cell r="AA778">
            <v>2500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M778">
            <v>23</v>
          </cell>
          <cell r="AN778">
            <v>2110</v>
          </cell>
        </row>
        <row r="779">
          <cell r="A779" t="str">
            <v>2001-003</v>
          </cell>
          <cell r="B779" t="str">
            <v>Buurman van Bakkum</v>
          </cell>
          <cell r="C779" t="str">
            <v>Koeleman</v>
          </cell>
          <cell r="D779" t="str">
            <v>Hoofddorp</v>
          </cell>
          <cell r="E779">
            <v>1</v>
          </cell>
          <cell r="F779">
            <v>0</v>
          </cell>
          <cell r="G779" t="str">
            <v>Opala</v>
          </cell>
          <cell r="H779" t="str">
            <v>172 G</v>
          </cell>
          <cell r="I779">
            <v>36896</v>
          </cell>
          <cell r="J779">
            <v>0</v>
          </cell>
          <cell r="L779">
            <v>36950</v>
          </cell>
          <cell r="M779" t="str">
            <v/>
          </cell>
          <cell r="Q779">
            <v>40</v>
          </cell>
          <cell r="V779">
            <v>47</v>
          </cell>
          <cell r="W779">
            <v>0</v>
          </cell>
          <cell r="X779">
            <v>4500</v>
          </cell>
          <cell r="Y779">
            <v>0</v>
          </cell>
          <cell r="Z779">
            <v>2000</v>
          </cell>
          <cell r="AA779">
            <v>2500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M779">
            <v>1</v>
          </cell>
          <cell r="AN779">
            <v>130</v>
          </cell>
        </row>
        <row r="780">
          <cell r="A780" t="str">
            <v>2001-004</v>
          </cell>
          <cell r="B780" t="str">
            <v>Veba F</v>
          </cell>
          <cell r="C780" t="str">
            <v>1,1--2--4--</v>
          </cell>
          <cell r="D780" t="str">
            <v>Ober-Ramstadt</v>
          </cell>
          <cell r="E780">
            <v>26</v>
          </cell>
          <cell r="F780">
            <v>1</v>
          </cell>
          <cell r="G780" t="str">
            <v>Waldmühlenweg</v>
          </cell>
          <cell r="H780">
            <v>280194</v>
          </cell>
          <cell r="I780">
            <v>36896</v>
          </cell>
          <cell r="J780">
            <v>0</v>
          </cell>
          <cell r="L780">
            <v>36941</v>
          </cell>
          <cell r="M780" t="str">
            <v>Herr Ehnert</v>
          </cell>
          <cell r="Q780">
            <v>0</v>
          </cell>
          <cell r="V780">
            <v>121</v>
          </cell>
          <cell r="W780">
            <v>8840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</row>
        <row r="781">
          <cell r="A781" t="str">
            <v>2001-005</v>
          </cell>
          <cell r="B781" t="str">
            <v>Vlessert</v>
          </cell>
          <cell r="C781" t="str">
            <v>Stegeman</v>
          </cell>
          <cell r="D781" t="str">
            <v>Gorssel</v>
          </cell>
          <cell r="E781">
            <v>1</v>
          </cell>
          <cell r="F781">
            <v>0</v>
          </cell>
          <cell r="G781" t="str">
            <v>Special</v>
          </cell>
          <cell r="H781">
            <v>0</v>
          </cell>
          <cell r="I781">
            <v>36896</v>
          </cell>
          <cell r="J781">
            <v>799</v>
          </cell>
          <cell r="L781">
            <v>36908</v>
          </cell>
          <cell r="M781" t="str">
            <v/>
          </cell>
          <cell r="Q781">
            <v>12</v>
          </cell>
          <cell r="V781">
            <v>38</v>
          </cell>
          <cell r="W781">
            <v>0</v>
          </cell>
          <cell r="X781">
            <v>8250</v>
          </cell>
          <cell r="Y781">
            <v>1500</v>
          </cell>
          <cell r="Z781">
            <v>3250</v>
          </cell>
          <cell r="AA781">
            <v>3500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M781">
            <v>58.5</v>
          </cell>
          <cell r="AN781">
            <v>5355</v>
          </cell>
        </row>
        <row r="782">
          <cell r="A782" t="str">
            <v>2001-006</v>
          </cell>
          <cell r="B782" t="str">
            <v>Veba F</v>
          </cell>
          <cell r="C782" t="str">
            <v>0,1--2--4--</v>
          </cell>
          <cell r="D782" t="str">
            <v>Dortmund</v>
          </cell>
          <cell r="E782">
            <v>12</v>
          </cell>
          <cell r="F782">
            <v>1</v>
          </cell>
          <cell r="G782" t="str">
            <v>Schärenhof 4.BA</v>
          </cell>
          <cell r="H782">
            <v>271800</v>
          </cell>
          <cell r="I782">
            <v>36900</v>
          </cell>
          <cell r="J782">
            <v>0</v>
          </cell>
          <cell r="L782">
            <v>36930</v>
          </cell>
          <cell r="M782" t="str">
            <v>Herr Kuppe</v>
          </cell>
          <cell r="Q782">
            <v>0</v>
          </cell>
          <cell r="V782">
            <v>109</v>
          </cell>
          <cell r="W782">
            <v>4080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</row>
        <row r="783">
          <cell r="A783" t="str">
            <v>2001-007</v>
          </cell>
          <cell r="B783" t="str">
            <v>Veba F</v>
          </cell>
          <cell r="C783" t="str">
            <v>0,4--</v>
          </cell>
          <cell r="D783" t="str">
            <v>Essen Kray</v>
          </cell>
          <cell r="E783">
            <v>12</v>
          </cell>
          <cell r="F783">
            <v>1</v>
          </cell>
          <cell r="G783" t="str">
            <v>Rotthauserstraße</v>
          </cell>
          <cell r="H783">
            <v>280282</v>
          </cell>
          <cell r="I783">
            <v>36901</v>
          </cell>
          <cell r="J783">
            <v>0</v>
          </cell>
          <cell r="L783">
            <v>36930</v>
          </cell>
          <cell r="M783" t="str">
            <v>Herr Krause</v>
          </cell>
          <cell r="Q783">
            <v>0</v>
          </cell>
          <cell r="V783">
            <v>136</v>
          </cell>
          <cell r="W783">
            <v>4080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</row>
        <row r="784">
          <cell r="A784" t="str">
            <v>2001-008</v>
          </cell>
          <cell r="B784" t="str">
            <v>Veba F</v>
          </cell>
          <cell r="C784" t="str">
            <v>1,1--2--</v>
          </cell>
          <cell r="D784" t="str">
            <v>Essen Kranap</v>
          </cell>
          <cell r="E784">
            <v>16</v>
          </cell>
          <cell r="F784">
            <v>1</v>
          </cell>
          <cell r="G784" t="str">
            <v>Kaiserwerther-/Batenbrockerstr.</v>
          </cell>
          <cell r="H784">
            <v>280257</v>
          </cell>
          <cell r="I784">
            <v>36901</v>
          </cell>
          <cell r="J784">
            <v>0</v>
          </cell>
          <cell r="L784">
            <v>36930</v>
          </cell>
          <cell r="M784" t="str">
            <v>Herr Krause</v>
          </cell>
          <cell r="Q784">
            <v>0</v>
          </cell>
          <cell r="V784">
            <v>136</v>
          </cell>
          <cell r="W784">
            <v>5440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M784">
            <v>2</v>
          </cell>
          <cell r="AN784">
            <v>260</v>
          </cell>
        </row>
        <row r="785">
          <cell r="A785" t="str">
            <v>2001-009</v>
          </cell>
          <cell r="B785" t="str">
            <v>Veba F</v>
          </cell>
          <cell r="C785" t="str">
            <v>0,1--2--4--</v>
          </cell>
          <cell r="D785" t="str">
            <v>Dortmund</v>
          </cell>
          <cell r="E785">
            <v>19</v>
          </cell>
          <cell r="F785">
            <v>1</v>
          </cell>
          <cell r="G785" t="str">
            <v>Randebrockstr. 2.BA</v>
          </cell>
          <cell r="H785">
            <v>247500</v>
          </cell>
          <cell r="I785">
            <v>36903</v>
          </cell>
          <cell r="J785">
            <v>0</v>
          </cell>
          <cell r="L785">
            <v>36927</v>
          </cell>
          <cell r="M785" t="str">
            <v>Frau Weitkamp</v>
          </cell>
          <cell r="Q785">
            <v>0</v>
          </cell>
          <cell r="V785">
            <v>103</v>
          </cell>
          <cell r="W785">
            <v>6460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M785">
            <v>7</v>
          </cell>
          <cell r="AN785">
            <v>910</v>
          </cell>
        </row>
        <row r="786">
          <cell r="A786" t="str">
            <v>2001-010</v>
          </cell>
          <cell r="B786" t="str">
            <v>Joossen</v>
          </cell>
          <cell r="C786" t="str">
            <v>Reehorst ter</v>
          </cell>
          <cell r="D786" t="str">
            <v>Haarzuilens</v>
          </cell>
          <cell r="E786">
            <v>1</v>
          </cell>
          <cell r="F786">
            <v>0</v>
          </cell>
          <cell r="G786" t="str">
            <v>Gamma</v>
          </cell>
          <cell r="H786" t="str">
            <v>Special</v>
          </cell>
          <cell r="I786">
            <v>36906</v>
          </cell>
          <cell r="J786">
            <v>674</v>
          </cell>
          <cell r="L786">
            <v>36908</v>
          </cell>
          <cell r="M786" t="str">
            <v/>
          </cell>
          <cell r="Q786">
            <v>0</v>
          </cell>
          <cell r="V786">
            <v>35</v>
          </cell>
          <cell r="W786">
            <v>0</v>
          </cell>
          <cell r="X786">
            <v>10500</v>
          </cell>
          <cell r="Y786">
            <v>2250</v>
          </cell>
          <cell r="Z786">
            <v>4000</v>
          </cell>
          <cell r="AA786">
            <v>4250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</row>
        <row r="787">
          <cell r="A787" t="str">
            <v>2001-011</v>
          </cell>
          <cell r="B787" t="str">
            <v>Veba F</v>
          </cell>
          <cell r="C787" t="str">
            <v>0,1--5-- A</v>
          </cell>
          <cell r="D787" t="str">
            <v>Bochum</v>
          </cell>
          <cell r="E787">
            <v>3</v>
          </cell>
          <cell r="F787">
            <v>1</v>
          </cell>
          <cell r="G787" t="str">
            <v>Johannisburgerstraße</v>
          </cell>
          <cell r="H787">
            <v>280248</v>
          </cell>
          <cell r="I787">
            <v>36907</v>
          </cell>
          <cell r="J787">
            <v>0</v>
          </cell>
          <cell r="L787">
            <v>36920</v>
          </cell>
          <cell r="M787" t="str">
            <v>Herr Schmalhaus</v>
          </cell>
          <cell r="Q787">
            <v>0</v>
          </cell>
          <cell r="V787">
            <v>110</v>
          </cell>
          <cell r="W787">
            <v>1020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M787">
            <v>4.5</v>
          </cell>
          <cell r="AN787">
            <v>585</v>
          </cell>
        </row>
        <row r="788">
          <cell r="A788" t="str">
            <v>2001-012</v>
          </cell>
          <cell r="B788" t="str">
            <v>Oosterbaan</v>
          </cell>
          <cell r="C788" t="str">
            <v>Bosch vd</v>
          </cell>
          <cell r="D788" t="str">
            <v>Sibrandabuorren</v>
          </cell>
          <cell r="E788">
            <v>1</v>
          </cell>
          <cell r="F788">
            <v>0</v>
          </cell>
          <cell r="G788" t="str">
            <v>Etna</v>
          </cell>
          <cell r="H788" t="str">
            <v>124-d</v>
          </cell>
          <cell r="I788">
            <v>36908</v>
          </cell>
          <cell r="J788">
            <v>700</v>
          </cell>
          <cell r="L788">
            <v>36908</v>
          </cell>
          <cell r="M788" t="str">
            <v/>
          </cell>
          <cell r="Q788">
            <v>0</v>
          </cell>
          <cell r="V788">
            <v>17</v>
          </cell>
          <cell r="W788">
            <v>0</v>
          </cell>
          <cell r="X788">
            <v>7450</v>
          </cell>
          <cell r="Y788">
            <v>1250</v>
          </cell>
          <cell r="Z788">
            <v>2700</v>
          </cell>
          <cell r="AA788">
            <v>3500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M788">
            <v>15.5</v>
          </cell>
          <cell r="AN788">
            <v>1395</v>
          </cell>
        </row>
        <row r="789">
          <cell r="A789" t="str">
            <v>2001-013</v>
          </cell>
          <cell r="B789" t="str">
            <v>Gerbrandy</v>
          </cell>
          <cell r="C789" t="str">
            <v>Bosch vd</v>
          </cell>
          <cell r="D789" t="str">
            <v>Sibrandabuorren</v>
          </cell>
          <cell r="E789">
            <v>1</v>
          </cell>
          <cell r="F789">
            <v>0</v>
          </cell>
          <cell r="G789" t="str">
            <v>Bromo</v>
          </cell>
          <cell r="H789" t="str">
            <v>GB-b</v>
          </cell>
          <cell r="I789">
            <v>36908</v>
          </cell>
          <cell r="J789">
            <v>553</v>
          </cell>
          <cell r="L789">
            <v>36908</v>
          </cell>
          <cell r="M789" t="str">
            <v/>
          </cell>
          <cell r="Q789">
            <v>0</v>
          </cell>
          <cell r="V789">
            <v>17</v>
          </cell>
          <cell r="W789">
            <v>0</v>
          </cell>
          <cell r="X789">
            <v>7150</v>
          </cell>
          <cell r="Y789">
            <v>1250</v>
          </cell>
          <cell r="Z789">
            <v>2650</v>
          </cell>
          <cell r="AA789">
            <v>3250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M789">
            <v>11</v>
          </cell>
          <cell r="AN789">
            <v>990</v>
          </cell>
        </row>
        <row r="790">
          <cell r="A790" t="str">
            <v>2001-014</v>
          </cell>
          <cell r="B790" t="str">
            <v>Veba F</v>
          </cell>
          <cell r="C790" t="str">
            <v>0,1--2--4--</v>
          </cell>
          <cell r="D790" t="str">
            <v>Bochum</v>
          </cell>
          <cell r="E790">
            <v>6</v>
          </cell>
          <cell r="F790">
            <v>1</v>
          </cell>
          <cell r="G790" t="str">
            <v>Epenloh/Lohrheidestraße</v>
          </cell>
          <cell r="H790">
            <v>280123</v>
          </cell>
          <cell r="I790">
            <v>36908</v>
          </cell>
          <cell r="J790">
            <v>0</v>
          </cell>
          <cell r="L790">
            <v>36920</v>
          </cell>
          <cell r="M790" t="str">
            <v>Herr P.Sturm</v>
          </cell>
          <cell r="Q790">
            <v>0</v>
          </cell>
          <cell r="V790">
            <v>111</v>
          </cell>
          <cell r="W790">
            <v>2040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M790">
            <v>7</v>
          </cell>
          <cell r="AN790">
            <v>910</v>
          </cell>
        </row>
        <row r="791">
          <cell r="A791" t="str">
            <v>2001-015</v>
          </cell>
          <cell r="B791" t="str">
            <v>Veba F</v>
          </cell>
          <cell r="C791" t="str">
            <v>01,1--2--5--7--</v>
          </cell>
          <cell r="D791" t="str">
            <v>Brühl</v>
          </cell>
          <cell r="E791">
            <v>9</v>
          </cell>
          <cell r="F791">
            <v>1</v>
          </cell>
          <cell r="G791" t="str">
            <v>WWP 6 BA</v>
          </cell>
          <cell r="H791">
            <v>267000</v>
          </cell>
          <cell r="I791">
            <v>36910</v>
          </cell>
          <cell r="J791">
            <v>0</v>
          </cell>
          <cell r="L791">
            <v>36937</v>
          </cell>
          <cell r="M791" t="str">
            <v>Herr Winkler</v>
          </cell>
          <cell r="Q791">
            <v>0</v>
          </cell>
          <cell r="V791">
            <v>125</v>
          </cell>
          <cell r="W791">
            <v>3060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M791">
            <v>1</v>
          </cell>
          <cell r="AN791">
            <v>130</v>
          </cell>
        </row>
        <row r="792">
          <cell r="A792" t="str">
            <v>2001-016</v>
          </cell>
          <cell r="B792" t="str">
            <v>Veba F</v>
          </cell>
          <cell r="C792" t="str">
            <v>0,4--</v>
          </cell>
          <cell r="D792" t="str">
            <v>Brühl</v>
          </cell>
          <cell r="E792">
            <v>11</v>
          </cell>
          <cell r="F792">
            <v>1</v>
          </cell>
          <cell r="G792" t="str">
            <v>WWP 7. BA</v>
          </cell>
          <cell r="H792">
            <v>267000</v>
          </cell>
          <cell r="I792">
            <v>36910</v>
          </cell>
          <cell r="J792">
            <v>0</v>
          </cell>
          <cell r="L792">
            <v>36937</v>
          </cell>
          <cell r="M792" t="str">
            <v>Herr Winkler</v>
          </cell>
          <cell r="Q792">
            <v>0</v>
          </cell>
          <cell r="V792">
            <v>125</v>
          </cell>
          <cell r="W792">
            <v>3740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M792">
            <v>1</v>
          </cell>
          <cell r="AN792">
            <v>130</v>
          </cell>
        </row>
        <row r="793">
          <cell r="A793" t="str">
            <v>2001-017</v>
          </cell>
          <cell r="B793" t="str">
            <v>Veba F</v>
          </cell>
          <cell r="C793" t="str">
            <v>1,1--2--</v>
          </cell>
          <cell r="D793" t="str">
            <v>Essen Kray</v>
          </cell>
          <cell r="E793">
            <v>8</v>
          </cell>
          <cell r="F793">
            <v>1</v>
          </cell>
          <cell r="G793" t="str">
            <v>Bonifaciusstraße</v>
          </cell>
          <cell r="H793">
            <v>280274</v>
          </cell>
          <cell r="I793">
            <v>36910</v>
          </cell>
          <cell r="J793">
            <v>0</v>
          </cell>
          <cell r="L793">
            <v>36937</v>
          </cell>
          <cell r="M793" t="str">
            <v>Herr Krause</v>
          </cell>
          <cell r="Q793">
            <v>0</v>
          </cell>
          <cell r="V793">
            <v>136</v>
          </cell>
          <cell r="W793">
            <v>2720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M793">
            <v>1</v>
          </cell>
          <cell r="AN793">
            <v>130</v>
          </cell>
        </row>
        <row r="794">
          <cell r="A794" t="str">
            <v>2001-018</v>
          </cell>
          <cell r="B794" t="str">
            <v>Veba F</v>
          </cell>
          <cell r="C794" t="str">
            <v>1,1--2--5--</v>
          </cell>
          <cell r="D794" t="str">
            <v>Essen-Katernberg</v>
          </cell>
          <cell r="E794">
            <v>11</v>
          </cell>
          <cell r="F794">
            <v>1</v>
          </cell>
          <cell r="G794" t="str">
            <v>Kraspothstraße</v>
          </cell>
          <cell r="H794">
            <v>280283</v>
          </cell>
          <cell r="I794">
            <v>36910</v>
          </cell>
          <cell r="J794">
            <v>0</v>
          </cell>
          <cell r="L794">
            <v>36937</v>
          </cell>
          <cell r="M794" t="str">
            <v>Herr Krause</v>
          </cell>
          <cell r="Q794">
            <v>0</v>
          </cell>
          <cell r="V794">
            <v>136</v>
          </cell>
          <cell r="W794">
            <v>3740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M794">
            <v>1</v>
          </cell>
          <cell r="AN794">
            <v>130</v>
          </cell>
        </row>
        <row r="795">
          <cell r="A795" t="str">
            <v>2001-019</v>
          </cell>
          <cell r="B795" t="str">
            <v>Huisman</v>
          </cell>
          <cell r="C795" t="str">
            <v>Tervoort</v>
          </cell>
          <cell r="D795" t="str">
            <v>Warmenhuizen</v>
          </cell>
          <cell r="E795">
            <v>1</v>
          </cell>
          <cell r="F795">
            <v>0</v>
          </cell>
          <cell r="G795" t="str">
            <v>Bromo</v>
          </cell>
          <cell r="H795" t="str">
            <v>Special BCE</v>
          </cell>
          <cell r="I795">
            <v>36913</v>
          </cell>
          <cell r="J795">
            <v>731</v>
          </cell>
          <cell r="L795">
            <v>36914</v>
          </cell>
          <cell r="M795" t="str">
            <v/>
          </cell>
          <cell r="Q795">
            <v>0</v>
          </cell>
          <cell r="V795">
            <v>42</v>
          </cell>
          <cell r="W795">
            <v>0</v>
          </cell>
          <cell r="X795">
            <v>8650</v>
          </cell>
          <cell r="Y795">
            <v>2000</v>
          </cell>
          <cell r="Z795">
            <v>3000</v>
          </cell>
          <cell r="AA795">
            <v>3650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M795">
            <v>11</v>
          </cell>
          <cell r="AN795">
            <v>1010</v>
          </cell>
        </row>
        <row r="796">
          <cell r="A796" t="str">
            <v>2001-020</v>
          </cell>
          <cell r="B796" t="str">
            <v>Tolman</v>
          </cell>
          <cell r="C796" t="str">
            <v>Reehorst ter</v>
          </cell>
          <cell r="D796" t="str">
            <v>Bunnik</v>
          </cell>
          <cell r="E796">
            <v>1</v>
          </cell>
          <cell r="F796">
            <v>0</v>
          </cell>
          <cell r="G796" t="str">
            <v>Special</v>
          </cell>
          <cell r="H796" t="str">
            <v>Groot</v>
          </cell>
          <cell r="I796">
            <v>36913</v>
          </cell>
          <cell r="J796">
            <v>995</v>
          </cell>
          <cell r="L796">
            <v>36914</v>
          </cell>
          <cell r="M796" t="str">
            <v/>
          </cell>
          <cell r="Q796">
            <v>0</v>
          </cell>
          <cell r="V796">
            <v>35</v>
          </cell>
          <cell r="W796">
            <v>0</v>
          </cell>
          <cell r="X796">
            <v>11500</v>
          </cell>
          <cell r="Y796">
            <v>2500</v>
          </cell>
          <cell r="Z796">
            <v>4250</v>
          </cell>
          <cell r="AA796">
            <v>4750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M796">
            <v>16.5</v>
          </cell>
          <cell r="AN796">
            <v>1725</v>
          </cell>
        </row>
        <row r="797">
          <cell r="A797" t="str">
            <v>2001-021</v>
          </cell>
          <cell r="B797" t="str">
            <v>Veba F</v>
          </cell>
          <cell r="C797" t="str">
            <v>0,4--</v>
          </cell>
          <cell r="D797" t="str">
            <v>Bochum</v>
          </cell>
          <cell r="E797">
            <v>4</v>
          </cell>
          <cell r="F797">
            <v>1</v>
          </cell>
          <cell r="G797" t="str">
            <v>Hochweide 2.BA</v>
          </cell>
          <cell r="H797">
            <v>280295</v>
          </cell>
          <cell r="I797">
            <v>36914</v>
          </cell>
          <cell r="J797">
            <v>0</v>
          </cell>
          <cell r="L797">
            <v>36930</v>
          </cell>
          <cell r="M797" t="str">
            <v>Herr Schmalhaus</v>
          </cell>
          <cell r="Q797">
            <v>0</v>
          </cell>
          <cell r="V797">
            <v>110</v>
          </cell>
          <cell r="W797">
            <v>1360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M797">
            <v>1</v>
          </cell>
          <cell r="AN797">
            <v>130</v>
          </cell>
        </row>
        <row r="798">
          <cell r="A798" t="str">
            <v>2001-022</v>
          </cell>
          <cell r="B798" t="str">
            <v>Veba F</v>
          </cell>
          <cell r="C798" t="str">
            <v>0,1--2--4--</v>
          </cell>
          <cell r="D798" t="str">
            <v>Bottrop</v>
          </cell>
          <cell r="E798">
            <v>25</v>
          </cell>
          <cell r="F798">
            <v>1</v>
          </cell>
          <cell r="G798" t="str">
            <v>Ernst-Enderstraße</v>
          </cell>
          <cell r="H798">
            <v>259000</v>
          </cell>
          <cell r="I798">
            <v>36920</v>
          </cell>
          <cell r="J798">
            <v>0</v>
          </cell>
          <cell r="L798">
            <v>36951</v>
          </cell>
          <cell r="M798" t="str">
            <v>Frau Tiggelman</v>
          </cell>
          <cell r="Q798">
            <v>0</v>
          </cell>
          <cell r="V798">
            <v>102</v>
          </cell>
          <cell r="W798">
            <v>8500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M798">
            <v>1</v>
          </cell>
          <cell r="AN798">
            <v>130</v>
          </cell>
        </row>
        <row r="799">
          <cell r="A799" t="str">
            <v>2001-023</v>
          </cell>
          <cell r="B799" t="str">
            <v>Boer de R.</v>
          </cell>
          <cell r="C799" t="str">
            <v>Tervoort</v>
          </cell>
          <cell r="D799" t="str">
            <v>Obdam</v>
          </cell>
          <cell r="E799">
            <v>1</v>
          </cell>
          <cell r="F799">
            <v>0</v>
          </cell>
          <cell r="G799" t="str">
            <v>Etna</v>
          </cell>
          <cell r="H799">
            <v>122</v>
          </cell>
          <cell r="I799">
            <v>36921</v>
          </cell>
          <cell r="J799">
            <v>552</v>
          </cell>
          <cell r="L799">
            <v>36921</v>
          </cell>
          <cell r="M799" t="str">
            <v/>
          </cell>
          <cell r="Q799">
            <v>0</v>
          </cell>
          <cell r="V799">
            <v>42</v>
          </cell>
          <cell r="W799">
            <v>0</v>
          </cell>
          <cell r="X799">
            <v>7750</v>
          </cell>
          <cell r="Y799">
            <v>1250</v>
          </cell>
          <cell r="Z799">
            <v>3000</v>
          </cell>
          <cell r="AA799">
            <v>3500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M799">
            <v>10.5</v>
          </cell>
          <cell r="AN799">
            <v>945</v>
          </cell>
        </row>
        <row r="800">
          <cell r="A800" t="str">
            <v>2001-024</v>
          </cell>
          <cell r="B800" t="str">
            <v>Boer de N.</v>
          </cell>
          <cell r="C800" t="str">
            <v>Tervoort</v>
          </cell>
          <cell r="D800" t="str">
            <v>Obdam</v>
          </cell>
          <cell r="E800">
            <v>1</v>
          </cell>
          <cell r="F800">
            <v>0</v>
          </cell>
          <cell r="G800" t="str">
            <v>Elbrus</v>
          </cell>
          <cell r="H800" t="str">
            <v>162-V GB</v>
          </cell>
          <cell r="I800">
            <v>36921</v>
          </cell>
          <cell r="J800">
            <v>448</v>
          </cell>
          <cell r="L800">
            <v>36921</v>
          </cell>
          <cell r="M800" t="str">
            <v/>
          </cell>
          <cell r="Q800">
            <v>0</v>
          </cell>
          <cell r="V800">
            <v>42</v>
          </cell>
          <cell r="W800">
            <v>0</v>
          </cell>
          <cell r="X800">
            <v>7750</v>
          </cell>
          <cell r="Y800">
            <v>1250</v>
          </cell>
          <cell r="Z800">
            <v>3000</v>
          </cell>
          <cell r="AA800">
            <v>3500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</row>
        <row r="801">
          <cell r="A801" t="str">
            <v>2001-025</v>
          </cell>
          <cell r="B801" t="str">
            <v>Veba F</v>
          </cell>
          <cell r="C801" t="str">
            <v>0,4-- A</v>
          </cell>
          <cell r="D801" t="str">
            <v>Essen</v>
          </cell>
          <cell r="E801">
            <v>3</v>
          </cell>
          <cell r="F801">
            <v>1</v>
          </cell>
          <cell r="G801" t="str">
            <v>Lohstraße</v>
          </cell>
          <cell r="H801">
            <v>280060</v>
          </cell>
          <cell r="I801">
            <v>36921</v>
          </cell>
          <cell r="J801">
            <v>0</v>
          </cell>
          <cell r="L801">
            <v>36951</v>
          </cell>
          <cell r="M801" t="str">
            <v>Herr Stüber</v>
          </cell>
          <cell r="Q801">
            <v>0</v>
          </cell>
          <cell r="V801">
            <v>126</v>
          </cell>
          <cell r="W801">
            <v>1020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M801">
            <v>1</v>
          </cell>
          <cell r="AN801">
            <v>130</v>
          </cell>
        </row>
        <row r="802">
          <cell r="A802" t="str">
            <v>2001-026</v>
          </cell>
          <cell r="B802" t="str">
            <v>Veba F</v>
          </cell>
          <cell r="C802" t="str">
            <v>0,1--2--4--A</v>
          </cell>
          <cell r="D802" t="str">
            <v>Dortmund</v>
          </cell>
          <cell r="E802">
            <v>28</v>
          </cell>
          <cell r="F802">
            <v>1</v>
          </cell>
          <cell r="G802" t="str">
            <v>Benediktinerstraße</v>
          </cell>
          <cell r="H802">
            <v>280079</v>
          </cell>
          <cell r="I802">
            <v>37028</v>
          </cell>
          <cell r="J802">
            <v>0</v>
          </cell>
          <cell r="L802">
            <v>37034</v>
          </cell>
          <cell r="M802" t="str">
            <v>Herr Marx</v>
          </cell>
          <cell r="Q802">
            <v>0</v>
          </cell>
          <cell r="V802">
            <v>137</v>
          </cell>
          <cell r="W802">
            <v>9520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M802">
            <v>1</v>
          </cell>
          <cell r="AN802">
            <v>130</v>
          </cell>
        </row>
        <row r="803">
          <cell r="A803" t="str">
            <v>2001-027</v>
          </cell>
          <cell r="B803" t="str">
            <v>Veba F</v>
          </cell>
          <cell r="C803" t="str">
            <v>0,2--4--</v>
          </cell>
          <cell r="D803" t="str">
            <v>Dortmund</v>
          </cell>
          <cell r="E803">
            <v>20</v>
          </cell>
          <cell r="F803">
            <v>1</v>
          </cell>
          <cell r="G803" t="str">
            <v>Menglinghausen 3.BA</v>
          </cell>
          <cell r="H803">
            <v>248000</v>
          </cell>
          <cell r="I803">
            <v>36922</v>
          </cell>
          <cell r="J803">
            <v>0</v>
          </cell>
          <cell r="L803">
            <v>36950</v>
          </cell>
          <cell r="M803" t="str">
            <v>Frau Weitkamp</v>
          </cell>
          <cell r="Q803">
            <v>0</v>
          </cell>
          <cell r="V803">
            <v>103</v>
          </cell>
          <cell r="W803">
            <v>6800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</row>
        <row r="804">
          <cell r="A804" t="str">
            <v>2001-028</v>
          </cell>
          <cell r="B804" t="str">
            <v>Aarsen</v>
          </cell>
          <cell r="C804" t="str">
            <v>Plannon</v>
          </cell>
          <cell r="D804" t="str">
            <v>Amsterdam</v>
          </cell>
          <cell r="E804">
            <v>1</v>
          </cell>
          <cell r="F804">
            <v>47</v>
          </cell>
          <cell r="G804" t="str">
            <v>Special</v>
          </cell>
          <cell r="H804" t="str">
            <v>Kubisch</v>
          </cell>
          <cell r="I804">
            <v>36922</v>
          </cell>
          <cell r="J804">
            <v>564</v>
          </cell>
          <cell r="L804">
            <v>36923</v>
          </cell>
          <cell r="M804" t="str">
            <v/>
          </cell>
          <cell r="Q804">
            <v>0</v>
          </cell>
          <cell r="V804">
            <v>10</v>
          </cell>
          <cell r="W804">
            <v>0</v>
          </cell>
          <cell r="X804">
            <v>1500</v>
          </cell>
          <cell r="Y804">
            <v>1500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</row>
        <row r="805">
          <cell r="A805" t="str">
            <v>2001-029</v>
          </cell>
          <cell r="B805" t="str">
            <v>Rosenboom</v>
          </cell>
          <cell r="C805" t="str">
            <v>Sluis/Haan</v>
          </cell>
          <cell r="D805" t="str">
            <v>Naarden</v>
          </cell>
          <cell r="E805">
            <v>1</v>
          </cell>
          <cell r="F805">
            <v>0</v>
          </cell>
          <cell r="G805" t="str">
            <v>Special</v>
          </cell>
          <cell r="H805">
            <v>0</v>
          </cell>
          <cell r="I805">
            <v>36928</v>
          </cell>
          <cell r="J805">
            <v>0</v>
          </cell>
          <cell r="L805">
            <v>36931</v>
          </cell>
          <cell r="M805" t="str">
            <v/>
          </cell>
          <cell r="Q805">
            <v>0</v>
          </cell>
          <cell r="V805">
            <v>48</v>
          </cell>
          <cell r="W805">
            <v>0</v>
          </cell>
          <cell r="X805">
            <v>4500</v>
          </cell>
          <cell r="Y805">
            <v>0</v>
          </cell>
          <cell r="Z805">
            <v>4500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</row>
        <row r="806">
          <cell r="A806" t="str">
            <v>2001-030</v>
          </cell>
          <cell r="B806" t="str">
            <v>Buren van N.</v>
          </cell>
          <cell r="C806" t="str">
            <v>Plannon</v>
          </cell>
          <cell r="D806" t="str">
            <v>Poortugaal</v>
          </cell>
          <cell r="E806">
            <v>1</v>
          </cell>
          <cell r="F806">
            <v>36</v>
          </cell>
          <cell r="G806" t="str">
            <v>Zeta</v>
          </cell>
          <cell r="H806">
            <v>0</v>
          </cell>
          <cell r="I806">
            <v>36934</v>
          </cell>
          <cell r="J806">
            <v>0</v>
          </cell>
          <cell r="L806">
            <v>36934</v>
          </cell>
          <cell r="M806" t="str">
            <v/>
          </cell>
          <cell r="Q806">
            <v>0</v>
          </cell>
          <cell r="V806">
            <v>10</v>
          </cell>
          <cell r="W806">
            <v>0</v>
          </cell>
          <cell r="X806">
            <v>1500</v>
          </cell>
          <cell r="Y806">
            <v>1500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</row>
        <row r="807">
          <cell r="A807" t="str">
            <v>2001-031</v>
          </cell>
          <cell r="B807" t="str">
            <v>Pouw</v>
          </cell>
          <cell r="C807" t="str">
            <v>Reehorst ter</v>
          </cell>
          <cell r="D807" t="str">
            <v>Schalkwijk</v>
          </cell>
          <cell r="E807">
            <v>1</v>
          </cell>
          <cell r="F807">
            <v>0</v>
          </cell>
          <cell r="G807" t="str">
            <v>Etna</v>
          </cell>
          <cell r="H807" t="str">
            <v>Bedr.hal</v>
          </cell>
          <cell r="I807">
            <v>36938</v>
          </cell>
          <cell r="J807">
            <v>790</v>
          </cell>
          <cell r="L807">
            <v>36965</v>
          </cell>
          <cell r="M807" t="str">
            <v/>
          </cell>
          <cell r="Q807">
            <v>0</v>
          </cell>
          <cell r="V807">
            <v>35</v>
          </cell>
          <cell r="W807">
            <v>0</v>
          </cell>
          <cell r="X807">
            <v>11750</v>
          </cell>
          <cell r="Y807">
            <v>2750</v>
          </cell>
          <cell r="Z807">
            <v>5500</v>
          </cell>
          <cell r="AA807">
            <v>3500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</row>
        <row r="808">
          <cell r="A808" t="str">
            <v>2001-032</v>
          </cell>
          <cell r="B808" t="str">
            <v>Veba F</v>
          </cell>
          <cell r="C808" t="str">
            <v>0,2--5-- X</v>
          </cell>
          <cell r="D808" t="str">
            <v>Hattingen</v>
          </cell>
          <cell r="E808">
            <v>2</v>
          </cell>
          <cell r="F808">
            <v>1</v>
          </cell>
          <cell r="G808" t="str">
            <v>Ferdinand-Freiligrathstraße</v>
          </cell>
          <cell r="H808">
            <v>280249</v>
          </cell>
          <cell r="I808">
            <v>36938</v>
          </cell>
          <cell r="J808">
            <v>0</v>
          </cell>
          <cell r="L808">
            <v>36945</v>
          </cell>
          <cell r="M808" t="str">
            <v>Herr P.Sturm</v>
          </cell>
          <cell r="Q808">
            <v>0</v>
          </cell>
          <cell r="V808">
            <v>111</v>
          </cell>
          <cell r="W808">
            <v>680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250</v>
          </cell>
        </row>
        <row r="809">
          <cell r="A809" t="str">
            <v>2001-033</v>
          </cell>
          <cell r="B809" t="str">
            <v>Berends T.</v>
          </cell>
          <cell r="C809" t="str">
            <v>Broek vd</v>
          </cell>
          <cell r="D809" t="str">
            <v>Lienden</v>
          </cell>
          <cell r="E809">
            <v>1</v>
          </cell>
          <cell r="F809">
            <v>0</v>
          </cell>
          <cell r="G809" t="str">
            <v>Gamma</v>
          </cell>
          <cell r="H809" t="str">
            <v>Special GC</v>
          </cell>
          <cell r="I809">
            <v>36942</v>
          </cell>
          <cell r="J809">
            <v>533</v>
          </cell>
          <cell r="L809">
            <v>36965</v>
          </cell>
          <cell r="M809" t="str">
            <v/>
          </cell>
          <cell r="Q809">
            <v>23</v>
          </cell>
          <cell r="V809">
            <v>14</v>
          </cell>
          <cell r="W809">
            <v>0</v>
          </cell>
          <cell r="X809">
            <v>7950</v>
          </cell>
          <cell r="Y809">
            <v>1500</v>
          </cell>
          <cell r="Z809">
            <v>2950</v>
          </cell>
          <cell r="AA809">
            <v>3500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</row>
        <row r="810">
          <cell r="A810" t="str">
            <v>2001-034</v>
          </cell>
          <cell r="B810" t="str">
            <v>Veba F</v>
          </cell>
          <cell r="C810" t="str">
            <v>0,4--</v>
          </cell>
          <cell r="D810" t="str">
            <v>Essen-Borbeck</v>
          </cell>
          <cell r="E810">
            <v>7</v>
          </cell>
          <cell r="F810">
            <v>0</v>
          </cell>
          <cell r="G810" t="str">
            <v>Drogandstraße</v>
          </cell>
          <cell r="H810">
            <v>280309</v>
          </cell>
          <cell r="I810">
            <v>36942</v>
          </cell>
          <cell r="J810">
            <v>0</v>
          </cell>
          <cell r="L810">
            <v>36958</v>
          </cell>
          <cell r="M810" t="str">
            <v>Herr Fuhge</v>
          </cell>
          <cell r="Q810">
            <v>0</v>
          </cell>
          <cell r="V810">
            <v>138</v>
          </cell>
          <cell r="W810">
            <v>2380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</row>
        <row r="811">
          <cell r="A811" t="str">
            <v>2001-035</v>
          </cell>
          <cell r="B811" t="str">
            <v>Oorbeek</v>
          </cell>
          <cell r="C811" t="str">
            <v>Koeleman</v>
          </cell>
          <cell r="D811" t="str">
            <v>Aalsmeer</v>
          </cell>
          <cell r="E811">
            <v>1</v>
          </cell>
          <cell r="F811">
            <v>0</v>
          </cell>
          <cell r="G811" t="str">
            <v>Elbrus</v>
          </cell>
          <cell r="H811">
            <v>0</v>
          </cell>
          <cell r="I811">
            <v>36943</v>
          </cell>
          <cell r="J811">
            <v>0</v>
          </cell>
          <cell r="L811">
            <v>0</v>
          </cell>
          <cell r="M811" t="str">
            <v/>
          </cell>
          <cell r="Q811">
            <v>0</v>
          </cell>
          <cell r="V811">
            <v>47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</row>
        <row r="812">
          <cell r="A812" t="str">
            <v>2001-036</v>
          </cell>
          <cell r="B812" t="str">
            <v>Veba F</v>
          </cell>
          <cell r="C812" t="str">
            <v>0,2--4--</v>
          </cell>
          <cell r="D812" t="str">
            <v>Herne</v>
          </cell>
          <cell r="E812">
            <v>6</v>
          </cell>
          <cell r="F812">
            <v>0</v>
          </cell>
          <cell r="G812" t="str">
            <v>Am Sengenhoff</v>
          </cell>
          <cell r="H812">
            <v>280252</v>
          </cell>
          <cell r="I812">
            <v>36943</v>
          </cell>
          <cell r="J812">
            <v>0</v>
          </cell>
          <cell r="L812">
            <v>36958</v>
          </cell>
          <cell r="M812" t="str">
            <v>Herr Schmalhaus</v>
          </cell>
          <cell r="Q812">
            <v>0</v>
          </cell>
          <cell r="V812">
            <v>110</v>
          </cell>
          <cell r="W812">
            <v>2040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</row>
        <row r="813">
          <cell r="A813" t="str">
            <v>2001-037</v>
          </cell>
          <cell r="B813" t="str">
            <v>Groenewegen</v>
          </cell>
          <cell r="C813" t="str">
            <v>Koeleman</v>
          </cell>
          <cell r="D813" t="str">
            <v>Zevenhoven</v>
          </cell>
          <cell r="E813">
            <v>1</v>
          </cell>
          <cell r="F813">
            <v>0</v>
          </cell>
          <cell r="G813" t="str">
            <v>Omega</v>
          </cell>
          <cell r="H813" t="str">
            <v>B-kap</v>
          </cell>
          <cell r="I813">
            <v>36949</v>
          </cell>
          <cell r="J813">
            <v>640</v>
          </cell>
          <cell r="L813">
            <v>36964</v>
          </cell>
          <cell r="M813" t="str">
            <v/>
          </cell>
          <cell r="Q813">
            <v>44</v>
          </cell>
          <cell r="V813">
            <v>47</v>
          </cell>
          <cell r="W813">
            <v>0</v>
          </cell>
          <cell r="X813">
            <v>7500</v>
          </cell>
          <cell r="Y813">
            <v>0</v>
          </cell>
          <cell r="Z813">
            <v>3500</v>
          </cell>
          <cell r="AA813">
            <v>4000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</row>
        <row r="814">
          <cell r="A814" t="str">
            <v>2001-038</v>
          </cell>
          <cell r="B814" t="str">
            <v>Veba F</v>
          </cell>
          <cell r="C814" t="str">
            <v>0,1--2--4--</v>
          </cell>
          <cell r="D814" t="str">
            <v>Gelsenkirchen</v>
          </cell>
          <cell r="E814">
            <v>10</v>
          </cell>
          <cell r="F814">
            <v>0</v>
          </cell>
          <cell r="G814" t="str">
            <v>Finkenweg</v>
          </cell>
          <cell r="H814">
            <v>280187</v>
          </cell>
          <cell r="I814">
            <v>36949</v>
          </cell>
          <cell r="J814">
            <v>0</v>
          </cell>
          <cell r="L814">
            <v>36963</v>
          </cell>
          <cell r="M814" t="str">
            <v>Frau Tiggelman</v>
          </cell>
          <cell r="Q814">
            <v>0</v>
          </cell>
          <cell r="V814">
            <v>102</v>
          </cell>
          <cell r="W814">
            <v>3400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</row>
        <row r="815">
          <cell r="A815" t="str">
            <v>2001-039</v>
          </cell>
          <cell r="B815" t="str">
            <v>Broek vd.</v>
          </cell>
          <cell r="C815" t="str">
            <v>Broek vd</v>
          </cell>
          <cell r="D815" t="str">
            <v>Druten</v>
          </cell>
          <cell r="E815">
            <v>1</v>
          </cell>
          <cell r="F815">
            <v>0</v>
          </cell>
          <cell r="G815" t="str">
            <v>Eigen kantoor</v>
          </cell>
          <cell r="H815" t="str">
            <v>Broeklogo</v>
          </cell>
          <cell r="I815">
            <v>36950</v>
          </cell>
          <cell r="J815">
            <v>0</v>
          </cell>
          <cell r="L815">
            <v>0</v>
          </cell>
          <cell r="M815" t="str">
            <v/>
          </cell>
          <cell r="Q815">
            <v>0</v>
          </cell>
          <cell r="V815">
            <v>14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</row>
        <row r="816">
          <cell r="A816" t="str">
            <v>2001-040</v>
          </cell>
          <cell r="B816" t="str">
            <v>Eigen 1</v>
          </cell>
          <cell r="C816" t="str">
            <v>Broek vd</v>
          </cell>
          <cell r="D816" t="str">
            <v>Druten</v>
          </cell>
          <cell r="E816">
            <v>1</v>
          </cell>
          <cell r="F816">
            <v>0</v>
          </cell>
          <cell r="G816" t="str">
            <v>Viti</v>
          </cell>
          <cell r="H816" t="str">
            <v>GK</v>
          </cell>
          <cell r="I816">
            <v>36950</v>
          </cell>
          <cell r="J816">
            <v>0</v>
          </cell>
          <cell r="L816">
            <v>37013</v>
          </cell>
          <cell r="M816" t="str">
            <v/>
          </cell>
          <cell r="Q816">
            <v>0</v>
          </cell>
          <cell r="V816">
            <v>14</v>
          </cell>
          <cell r="W816">
            <v>0</v>
          </cell>
          <cell r="X816">
            <v>10500</v>
          </cell>
          <cell r="Y816">
            <v>2500</v>
          </cell>
          <cell r="Z816">
            <v>3500</v>
          </cell>
          <cell r="AA816">
            <v>4500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</row>
        <row r="817">
          <cell r="A817" t="str">
            <v>2001-041</v>
          </cell>
          <cell r="B817" t="str">
            <v>Eigen 2</v>
          </cell>
          <cell r="C817" t="str">
            <v>Broek vd</v>
          </cell>
          <cell r="D817" t="str">
            <v>Druten</v>
          </cell>
          <cell r="E817">
            <v>1</v>
          </cell>
          <cell r="F817">
            <v>0</v>
          </cell>
          <cell r="G817" t="str">
            <v>Viti</v>
          </cell>
          <cell r="H817" t="str">
            <v>GK</v>
          </cell>
          <cell r="I817">
            <v>36950</v>
          </cell>
          <cell r="J817">
            <v>0</v>
          </cell>
          <cell r="L817">
            <v>37013</v>
          </cell>
          <cell r="M817" t="str">
            <v/>
          </cell>
          <cell r="Q817">
            <v>0</v>
          </cell>
          <cell r="V817">
            <v>14</v>
          </cell>
          <cell r="W817">
            <v>0</v>
          </cell>
          <cell r="X817">
            <v>5250</v>
          </cell>
          <cell r="Y817">
            <v>1250</v>
          </cell>
          <cell r="Z817">
            <v>1750</v>
          </cell>
          <cell r="AA817">
            <v>2250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</row>
        <row r="818">
          <cell r="A818" t="str">
            <v>2001-042</v>
          </cell>
          <cell r="B818" t="str">
            <v>Eigen links</v>
          </cell>
          <cell r="C818" t="str">
            <v>Broek vd</v>
          </cell>
          <cell r="D818" t="str">
            <v>Nijmegen</v>
          </cell>
          <cell r="E818">
            <v>1</v>
          </cell>
          <cell r="F818">
            <v>0</v>
          </cell>
          <cell r="G818" t="str">
            <v>Etna</v>
          </cell>
          <cell r="H818" t="str">
            <v>Erk-rond</v>
          </cell>
          <cell r="I818">
            <v>36950</v>
          </cell>
          <cell r="J818">
            <v>643</v>
          </cell>
          <cell r="L818">
            <v>36965</v>
          </cell>
          <cell r="M818" t="str">
            <v/>
          </cell>
          <cell r="Q818">
            <v>0</v>
          </cell>
          <cell r="V818">
            <v>14</v>
          </cell>
          <cell r="W818">
            <v>0</v>
          </cell>
          <cell r="X818">
            <v>7500</v>
          </cell>
          <cell r="Y818">
            <v>1500</v>
          </cell>
          <cell r="Z818">
            <v>2500</v>
          </cell>
          <cell r="AA818">
            <v>3500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</row>
        <row r="819">
          <cell r="A819" t="str">
            <v>2001-043</v>
          </cell>
          <cell r="B819" t="str">
            <v>Eigen rechts</v>
          </cell>
          <cell r="C819" t="str">
            <v>Broek vd</v>
          </cell>
          <cell r="D819" t="str">
            <v>Nijmegen</v>
          </cell>
          <cell r="E819">
            <v>1</v>
          </cell>
          <cell r="F819">
            <v>0</v>
          </cell>
          <cell r="G819" t="str">
            <v>Etna </v>
          </cell>
          <cell r="H819" t="str">
            <v>Erk-rond</v>
          </cell>
          <cell r="I819">
            <v>36950</v>
          </cell>
          <cell r="J819">
            <v>643</v>
          </cell>
          <cell r="L819">
            <v>36965</v>
          </cell>
          <cell r="M819" t="str">
            <v/>
          </cell>
          <cell r="Q819">
            <v>0</v>
          </cell>
          <cell r="V819">
            <v>14</v>
          </cell>
          <cell r="W819">
            <v>0</v>
          </cell>
          <cell r="X819">
            <v>7500</v>
          </cell>
          <cell r="Y819">
            <v>1500</v>
          </cell>
          <cell r="Z819">
            <v>2500</v>
          </cell>
          <cell r="AA819">
            <v>3500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</row>
        <row r="820">
          <cell r="A820" t="str">
            <v>2001-044</v>
          </cell>
          <cell r="B820" t="str">
            <v>Hoogervorst</v>
          </cell>
          <cell r="C820" t="str">
            <v>Plannon</v>
          </cell>
          <cell r="D820" t="str">
            <v>Nieuw Vennep</v>
          </cell>
          <cell r="E820">
            <v>1</v>
          </cell>
          <cell r="F820">
            <v>47</v>
          </cell>
          <cell r="G820" t="str">
            <v>Taos</v>
          </cell>
          <cell r="H820">
            <v>0</v>
          </cell>
          <cell r="I820">
            <v>36957</v>
          </cell>
          <cell r="J820">
            <v>0</v>
          </cell>
          <cell r="L820">
            <v>36957</v>
          </cell>
          <cell r="M820" t="str">
            <v/>
          </cell>
          <cell r="Q820">
            <v>0</v>
          </cell>
          <cell r="V820">
            <v>10</v>
          </cell>
          <cell r="W820">
            <v>0</v>
          </cell>
          <cell r="X820">
            <v>3000</v>
          </cell>
          <cell r="Y820">
            <v>3000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</row>
        <row r="821">
          <cell r="A821" t="str">
            <v>2001-045</v>
          </cell>
          <cell r="B821" t="str">
            <v>Wallenburg</v>
          </cell>
          <cell r="C821" t="str">
            <v>Reehorst ter</v>
          </cell>
          <cell r="D821" t="str">
            <v>Tienhoven</v>
          </cell>
          <cell r="E821">
            <v>1</v>
          </cell>
          <cell r="F821">
            <v>0</v>
          </cell>
          <cell r="G821" t="str">
            <v>Special</v>
          </cell>
          <cell r="H821" t="str">
            <v>Brmo-GBK</v>
          </cell>
          <cell r="I821">
            <v>36959</v>
          </cell>
          <cell r="J821">
            <v>903</v>
          </cell>
          <cell r="L821">
            <v>36979</v>
          </cell>
          <cell r="M821" t="str">
            <v/>
          </cell>
          <cell r="Q821">
            <v>0</v>
          </cell>
          <cell r="V821">
            <v>35</v>
          </cell>
          <cell r="W821">
            <v>0</v>
          </cell>
          <cell r="X821">
            <v>9250</v>
          </cell>
          <cell r="Y821">
            <v>1750</v>
          </cell>
          <cell r="Z821">
            <v>3500</v>
          </cell>
          <cell r="AA821">
            <v>4000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</row>
        <row r="822">
          <cell r="A822" t="str">
            <v>2001-046</v>
          </cell>
          <cell r="B822" t="str">
            <v>Berg van de</v>
          </cell>
          <cell r="C822" t="str">
            <v>Plannon</v>
          </cell>
          <cell r="D822" t="str">
            <v>Hoofddorp</v>
          </cell>
          <cell r="E822">
            <v>1</v>
          </cell>
          <cell r="F822">
            <v>42</v>
          </cell>
          <cell r="G822" t="str">
            <v>Elbrus</v>
          </cell>
          <cell r="H822" t="str">
            <v>Special</v>
          </cell>
          <cell r="I822">
            <v>36959</v>
          </cell>
          <cell r="J822">
            <v>0</v>
          </cell>
          <cell r="L822">
            <v>36993</v>
          </cell>
          <cell r="M822" t="str">
            <v/>
          </cell>
          <cell r="Q822">
            <v>0</v>
          </cell>
          <cell r="V822">
            <v>42</v>
          </cell>
          <cell r="W822">
            <v>0</v>
          </cell>
          <cell r="X822">
            <v>13750</v>
          </cell>
          <cell r="Y822">
            <v>3000</v>
          </cell>
          <cell r="Z822">
            <v>4000</v>
          </cell>
          <cell r="AA822">
            <v>5000</v>
          </cell>
          <cell r="AB822">
            <v>1750</v>
          </cell>
          <cell r="AC822">
            <v>0</v>
          </cell>
          <cell r="AD822">
            <v>0</v>
          </cell>
          <cell r="AE822">
            <v>0</v>
          </cell>
        </row>
        <row r="823">
          <cell r="A823" t="str">
            <v>2001-047</v>
          </cell>
          <cell r="B823" t="str">
            <v>Veba F</v>
          </cell>
          <cell r="C823" t="str">
            <v>0,1--2--</v>
          </cell>
          <cell r="D823" t="str">
            <v>Oberhausen</v>
          </cell>
          <cell r="E823">
            <v>3</v>
          </cell>
          <cell r="F823">
            <v>0</v>
          </cell>
          <cell r="G823" t="str">
            <v>Neuer Weg</v>
          </cell>
          <cell r="H823">
            <v>280281</v>
          </cell>
          <cell r="I823">
            <v>36962</v>
          </cell>
          <cell r="J823">
            <v>0</v>
          </cell>
          <cell r="L823">
            <v>36976</v>
          </cell>
          <cell r="M823" t="str">
            <v>Herr Krause</v>
          </cell>
          <cell r="Q823">
            <v>0</v>
          </cell>
          <cell r="V823">
            <v>136</v>
          </cell>
          <cell r="W823">
            <v>1020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</row>
        <row r="824">
          <cell r="A824" t="str">
            <v>2001-048</v>
          </cell>
          <cell r="B824" t="str">
            <v>Veba F</v>
          </cell>
          <cell r="C824" t="str">
            <v>0,1--2--4-- M</v>
          </cell>
          <cell r="D824" t="str">
            <v>Essen-Katernberg</v>
          </cell>
          <cell r="E824">
            <v>46</v>
          </cell>
          <cell r="F824">
            <v>0</v>
          </cell>
          <cell r="G824" t="str">
            <v>Zollverein II</v>
          </cell>
          <cell r="H824">
            <v>280054</v>
          </cell>
          <cell r="I824">
            <v>36972</v>
          </cell>
          <cell r="J824">
            <v>0</v>
          </cell>
          <cell r="L824">
            <v>36986</v>
          </cell>
          <cell r="M824" t="str">
            <v>Herr Walter</v>
          </cell>
          <cell r="Q824">
            <v>0</v>
          </cell>
          <cell r="V824">
            <v>113</v>
          </cell>
          <cell r="W824">
            <v>15640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1000</v>
          </cell>
        </row>
        <row r="825">
          <cell r="A825" t="str">
            <v>2001-049</v>
          </cell>
          <cell r="B825" t="str">
            <v>Veba F</v>
          </cell>
          <cell r="C825" t="str">
            <v>0,4--</v>
          </cell>
          <cell r="D825" t="str">
            <v>Herne</v>
          </cell>
          <cell r="E825">
            <v>4</v>
          </cell>
          <cell r="F825">
            <v>0</v>
          </cell>
          <cell r="G825" t="str">
            <v>Am Mühlenbach</v>
          </cell>
          <cell r="H825">
            <v>280293</v>
          </cell>
          <cell r="I825">
            <v>36973</v>
          </cell>
          <cell r="J825">
            <v>0</v>
          </cell>
          <cell r="L825">
            <v>36991</v>
          </cell>
          <cell r="M825" t="str">
            <v>Herr Schmalhaus</v>
          </cell>
          <cell r="Q825">
            <v>0</v>
          </cell>
          <cell r="V825">
            <v>110</v>
          </cell>
          <cell r="W825">
            <v>1360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</row>
        <row r="826">
          <cell r="A826" t="str">
            <v>2001-050</v>
          </cell>
          <cell r="B826" t="str">
            <v>Kruijff de C</v>
          </cell>
          <cell r="C826" t="str">
            <v>Reehorst ter</v>
          </cell>
          <cell r="D826" t="str">
            <v>Westbroek</v>
          </cell>
          <cell r="E826">
            <v>1</v>
          </cell>
          <cell r="F826">
            <v>0</v>
          </cell>
          <cell r="G826" t="str">
            <v>Etna</v>
          </cell>
          <cell r="H826" t="str">
            <v>Erk-overkap</v>
          </cell>
          <cell r="I826">
            <v>36976</v>
          </cell>
          <cell r="J826">
            <v>868</v>
          </cell>
          <cell r="L826">
            <v>36979</v>
          </cell>
          <cell r="M826" t="str">
            <v/>
          </cell>
          <cell r="Q826">
            <v>0</v>
          </cell>
          <cell r="V826">
            <v>35</v>
          </cell>
          <cell r="W826">
            <v>0</v>
          </cell>
          <cell r="X826">
            <v>8750</v>
          </cell>
          <cell r="Y826">
            <v>1750</v>
          </cell>
          <cell r="Z826">
            <v>3250</v>
          </cell>
          <cell r="AA826">
            <v>3750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</row>
        <row r="827">
          <cell r="A827" t="str">
            <v>2001-051</v>
          </cell>
          <cell r="B827" t="str">
            <v>Lange de</v>
          </cell>
          <cell r="C827" t="str">
            <v>Plannon</v>
          </cell>
          <cell r="D827" t="str">
            <v>Daarle</v>
          </cell>
          <cell r="E827">
            <v>1</v>
          </cell>
          <cell r="F827">
            <v>16</v>
          </cell>
          <cell r="G827" t="str">
            <v>Bromo</v>
          </cell>
          <cell r="H827" t="str">
            <v>2xErk</v>
          </cell>
          <cell r="I827">
            <v>36977</v>
          </cell>
          <cell r="J827">
            <v>429</v>
          </cell>
          <cell r="L827">
            <v>37013</v>
          </cell>
          <cell r="M827" t="str">
            <v/>
          </cell>
          <cell r="Q827">
            <v>0</v>
          </cell>
          <cell r="V827">
            <v>10</v>
          </cell>
          <cell r="W827">
            <v>0</v>
          </cell>
          <cell r="X827">
            <v>2250</v>
          </cell>
          <cell r="Y827">
            <v>2250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</row>
        <row r="828">
          <cell r="A828" t="str">
            <v>2001-052</v>
          </cell>
          <cell r="B828" t="str">
            <v>Kuiper</v>
          </cell>
          <cell r="C828" t="str">
            <v>Leenstra</v>
          </cell>
          <cell r="D828" t="str">
            <v>Heeg</v>
          </cell>
          <cell r="E828">
            <v>1</v>
          </cell>
          <cell r="F828">
            <v>0</v>
          </cell>
          <cell r="G828" t="str">
            <v>Special</v>
          </cell>
          <cell r="H828" t="str">
            <v>GB+extra</v>
          </cell>
          <cell r="I828">
            <v>36978</v>
          </cell>
          <cell r="J828">
            <v>723</v>
          </cell>
          <cell r="L828">
            <v>36984</v>
          </cell>
          <cell r="M828" t="str">
            <v/>
          </cell>
          <cell r="Q828">
            <v>33</v>
          </cell>
          <cell r="V828">
            <v>32</v>
          </cell>
          <cell r="W828">
            <v>0</v>
          </cell>
          <cell r="X828">
            <v>8500</v>
          </cell>
          <cell r="Y828">
            <v>0</v>
          </cell>
          <cell r="Z828">
            <v>3750</v>
          </cell>
          <cell r="AA828">
            <v>4750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</row>
        <row r="829">
          <cell r="A829" t="str">
            <v>2001-053</v>
          </cell>
          <cell r="B829" t="str">
            <v>Veba F</v>
          </cell>
          <cell r="C829" t="str">
            <v>0,1--4--5--</v>
          </cell>
          <cell r="D829" t="str">
            <v>Marl</v>
          </cell>
          <cell r="E829">
            <v>4</v>
          </cell>
          <cell r="F829">
            <v>0</v>
          </cell>
          <cell r="G829" t="str">
            <v>Gendorferstraße</v>
          </cell>
          <cell r="H829">
            <v>280209</v>
          </cell>
          <cell r="I829">
            <v>36978</v>
          </cell>
          <cell r="J829">
            <v>0</v>
          </cell>
          <cell r="L829">
            <v>36993</v>
          </cell>
          <cell r="M829" t="str">
            <v>Herr Wipperman</v>
          </cell>
          <cell r="Q829">
            <v>0</v>
          </cell>
          <cell r="V829">
            <v>114</v>
          </cell>
          <cell r="W829">
            <v>1360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</row>
        <row r="830">
          <cell r="A830" t="str">
            <v>2001-054</v>
          </cell>
          <cell r="B830" t="str">
            <v>Reineking</v>
          </cell>
          <cell r="C830" t="str">
            <v>Straat</v>
          </cell>
          <cell r="D830" t="str">
            <v>Termunterzijl</v>
          </cell>
          <cell r="E830">
            <v>1</v>
          </cell>
          <cell r="F830">
            <v>0</v>
          </cell>
          <cell r="G830" t="str">
            <v>Bromo</v>
          </cell>
          <cell r="H830" t="str">
            <v>GBC-K</v>
          </cell>
          <cell r="I830">
            <v>36979</v>
          </cell>
          <cell r="J830">
            <v>701</v>
          </cell>
          <cell r="L830">
            <v>36979</v>
          </cell>
          <cell r="M830" t="str">
            <v/>
          </cell>
          <cell r="Q830">
            <v>42</v>
          </cell>
          <cell r="V830">
            <v>40</v>
          </cell>
          <cell r="W830">
            <v>0</v>
          </cell>
          <cell r="X830">
            <v>6850</v>
          </cell>
          <cell r="Y830">
            <v>0</v>
          </cell>
          <cell r="Z830">
            <v>3250</v>
          </cell>
          <cell r="AA830">
            <v>3600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</row>
        <row r="831">
          <cell r="A831" t="str">
            <v>2001-055</v>
          </cell>
          <cell r="B831" t="str">
            <v>Veba F</v>
          </cell>
          <cell r="C831" t="str">
            <v>0,4--</v>
          </cell>
          <cell r="D831" t="str">
            <v>Bochum</v>
          </cell>
          <cell r="E831">
            <v>6</v>
          </cell>
          <cell r="F831">
            <v>0</v>
          </cell>
          <cell r="G831" t="str">
            <v>Markstraße/Stiepelerstraße</v>
          </cell>
          <cell r="H831">
            <v>280238</v>
          </cell>
          <cell r="I831">
            <v>36979</v>
          </cell>
          <cell r="J831">
            <v>0</v>
          </cell>
          <cell r="L831">
            <v>36993</v>
          </cell>
          <cell r="M831" t="str">
            <v>Herr Schmalhaus</v>
          </cell>
          <cell r="Q831">
            <v>0</v>
          </cell>
          <cell r="V831">
            <v>110</v>
          </cell>
          <cell r="W831">
            <v>2040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</row>
        <row r="832">
          <cell r="A832" t="str">
            <v>2001-056</v>
          </cell>
          <cell r="B832" t="str">
            <v>Bootsma</v>
          </cell>
          <cell r="C832" t="str">
            <v>Bootsma</v>
          </cell>
          <cell r="D832" t="str">
            <v>Tirns</v>
          </cell>
          <cell r="E832">
            <v>3</v>
          </cell>
          <cell r="F832">
            <v>0</v>
          </cell>
          <cell r="G832" t="str">
            <v>3 won.</v>
          </cell>
          <cell r="H832">
            <v>0</v>
          </cell>
          <cell r="I832">
            <v>36980</v>
          </cell>
          <cell r="J832">
            <v>0</v>
          </cell>
          <cell r="L832">
            <v>36993</v>
          </cell>
          <cell r="M832" t="str">
            <v/>
          </cell>
          <cell r="Q832">
            <v>0</v>
          </cell>
          <cell r="V832">
            <v>18</v>
          </cell>
          <cell r="W832">
            <v>0</v>
          </cell>
          <cell r="X832">
            <v>17500</v>
          </cell>
          <cell r="Y832">
            <v>4500</v>
          </cell>
          <cell r="Z832">
            <v>6000</v>
          </cell>
          <cell r="AA832">
            <v>7000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</row>
        <row r="833">
          <cell r="A833" t="str">
            <v>2001-057</v>
          </cell>
          <cell r="B833" t="str">
            <v>Veba F</v>
          </cell>
          <cell r="C833" t="str">
            <v>0,1--2--5--</v>
          </cell>
          <cell r="D833" t="str">
            <v>Gelsenkirchen</v>
          </cell>
          <cell r="E833">
            <v>18</v>
          </cell>
          <cell r="F833">
            <v>0</v>
          </cell>
          <cell r="G833" t="str">
            <v>Fischerstraße</v>
          </cell>
          <cell r="H833">
            <v>280186</v>
          </cell>
          <cell r="I833">
            <v>36984</v>
          </cell>
          <cell r="J833">
            <v>0</v>
          </cell>
          <cell r="L833">
            <v>37000</v>
          </cell>
          <cell r="M833" t="str">
            <v>Herr Sunder</v>
          </cell>
          <cell r="Q833">
            <v>0</v>
          </cell>
          <cell r="V833">
            <v>139</v>
          </cell>
          <cell r="W833">
            <v>6120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</row>
        <row r="834">
          <cell r="A834" t="str">
            <v>2001-058</v>
          </cell>
          <cell r="B834" t="str">
            <v>Veba F</v>
          </cell>
          <cell r="C834" t="str">
            <v>0,1--2--</v>
          </cell>
          <cell r="D834" t="str">
            <v>Essen</v>
          </cell>
          <cell r="E834">
            <v>18</v>
          </cell>
          <cell r="F834">
            <v>0</v>
          </cell>
          <cell r="G834" t="str">
            <v>Dorstenbusch</v>
          </cell>
          <cell r="H834">
            <v>280256</v>
          </cell>
          <cell r="I834">
            <v>36990</v>
          </cell>
          <cell r="J834">
            <v>0</v>
          </cell>
          <cell r="L834">
            <v>36998</v>
          </cell>
          <cell r="M834" t="str">
            <v>Herr Krause</v>
          </cell>
          <cell r="Q834">
            <v>0</v>
          </cell>
          <cell r="V834">
            <v>136</v>
          </cell>
          <cell r="W834">
            <v>6120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</row>
        <row r="835">
          <cell r="A835" t="str">
            <v>2001-059</v>
          </cell>
          <cell r="B835" t="str">
            <v>Gun van de</v>
          </cell>
          <cell r="C835" t="str">
            <v>Plannon</v>
          </cell>
          <cell r="D835" t="str">
            <v>Maarn</v>
          </cell>
          <cell r="E835">
            <v>1</v>
          </cell>
          <cell r="F835">
            <v>14</v>
          </cell>
          <cell r="G835" t="str">
            <v>Special</v>
          </cell>
          <cell r="H835" t="str">
            <v>HB</v>
          </cell>
          <cell r="I835">
            <v>36990</v>
          </cell>
          <cell r="J835">
            <v>0</v>
          </cell>
          <cell r="L835">
            <v>36998</v>
          </cell>
          <cell r="M835" t="str">
            <v/>
          </cell>
          <cell r="Q835">
            <v>0</v>
          </cell>
          <cell r="V835">
            <v>10</v>
          </cell>
          <cell r="W835">
            <v>0</v>
          </cell>
          <cell r="X835">
            <v>30000</v>
          </cell>
          <cell r="Y835">
            <v>3500</v>
          </cell>
          <cell r="Z835">
            <v>3000</v>
          </cell>
          <cell r="AA835">
            <v>6500</v>
          </cell>
          <cell r="AB835">
            <v>9500</v>
          </cell>
          <cell r="AC835">
            <v>7500</v>
          </cell>
          <cell r="AD835">
            <v>0</v>
          </cell>
          <cell r="AE835">
            <v>0</v>
          </cell>
        </row>
        <row r="836">
          <cell r="A836" t="str">
            <v>2001-060</v>
          </cell>
          <cell r="B836" t="str">
            <v>Veba F</v>
          </cell>
          <cell r="C836" t="str">
            <v>0,1--2--4--</v>
          </cell>
          <cell r="D836" t="str">
            <v>Castrop-Rauxel</v>
          </cell>
          <cell r="E836">
            <v>10</v>
          </cell>
          <cell r="F836">
            <v>0</v>
          </cell>
          <cell r="G836" t="str">
            <v>Schlenke-/Engellaustraße</v>
          </cell>
          <cell r="H836">
            <v>280213</v>
          </cell>
          <cell r="I836">
            <v>36990</v>
          </cell>
          <cell r="J836">
            <v>0</v>
          </cell>
          <cell r="L836">
            <v>37006</v>
          </cell>
          <cell r="M836" t="str">
            <v>Herr Wipperman</v>
          </cell>
          <cell r="Q836">
            <v>0</v>
          </cell>
          <cell r="V836">
            <v>114</v>
          </cell>
          <cell r="W836">
            <v>3400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</row>
        <row r="837">
          <cell r="A837" t="str">
            <v>2001-061</v>
          </cell>
          <cell r="B837" t="str">
            <v>Veba F</v>
          </cell>
          <cell r="C837" t="str">
            <v>0,4--</v>
          </cell>
          <cell r="D837" t="str">
            <v>Castrop-Rauxel</v>
          </cell>
          <cell r="E837">
            <v>2</v>
          </cell>
          <cell r="F837">
            <v>0</v>
          </cell>
          <cell r="G837" t="str">
            <v>Falkenstraße</v>
          </cell>
          <cell r="H837">
            <v>280270</v>
          </cell>
          <cell r="I837">
            <v>36990</v>
          </cell>
          <cell r="J837">
            <v>0</v>
          </cell>
          <cell r="L837">
            <v>37006</v>
          </cell>
          <cell r="M837" t="str">
            <v>Herr Wipperman</v>
          </cell>
          <cell r="Q837">
            <v>0</v>
          </cell>
          <cell r="V837">
            <v>114</v>
          </cell>
          <cell r="W837">
            <v>680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</row>
        <row r="838">
          <cell r="A838" t="str">
            <v>2001-062</v>
          </cell>
          <cell r="B838" t="str">
            <v>Veba F</v>
          </cell>
          <cell r="C838" t="str">
            <v>0,2--</v>
          </cell>
          <cell r="D838" t="str">
            <v>Recklinghausen</v>
          </cell>
          <cell r="E838">
            <v>4</v>
          </cell>
          <cell r="F838">
            <v>0</v>
          </cell>
          <cell r="G838" t="str">
            <v>Ostcharweg</v>
          </cell>
          <cell r="H838">
            <v>280146</v>
          </cell>
          <cell r="I838">
            <v>36990</v>
          </cell>
          <cell r="J838">
            <v>0</v>
          </cell>
          <cell r="L838">
            <v>37006</v>
          </cell>
          <cell r="M838" t="str">
            <v>Herr Wipperman</v>
          </cell>
          <cell r="Q838">
            <v>0</v>
          </cell>
          <cell r="V838">
            <v>114</v>
          </cell>
          <cell r="W838">
            <v>1360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</row>
        <row r="839">
          <cell r="A839" t="str">
            <v>2001-063</v>
          </cell>
          <cell r="B839" t="str">
            <v>Ayoub</v>
          </cell>
          <cell r="C839" t="str">
            <v>Plannon</v>
          </cell>
          <cell r="D839" t="str">
            <v>Heemstede</v>
          </cell>
          <cell r="E839">
            <v>1</v>
          </cell>
          <cell r="F839">
            <v>47</v>
          </cell>
          <cell r="G839" t="str">
            <v>Special</v>
          </cell>
          <cell r="H839" t="str">
            <v>-</v>
          </cell>
          <cell r="I839">
            <v>36991</v>
          </cell>
          <cell r="J839">
            <v>0</v>
          </cell>
          <cell r="L839">
            <v>36992</v>
          </cell>
          <cell r="M839" t="str">
            <v/>
          </cell>
          <cell r="Q839">
            <v>0</v>
          </cell>
          <cell r="V839">
            <v>10</v>
          </cell>
          <cell r="W839">
            <v>0</v>
          </cell>
          <cell r="X839">
            <v>3000</v>
          </cell>
          <cell r="Y839">
            <v>3000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</row>
        <row r="840">
          <cell r="A840" t="str">
            <v>2001-064</v>
          </cell>
          <cell r="B840" t="str">
            <v>Postma</v>
          </cell>
          <cell r="C840" t="str">
            <v>Bootsma</v>
          </cell>
          <cell r="D840" t="str">
            <v>Sneek</v>
          </cell>
          <cell r="E840">
            <v>1</v>
          </cell>
          <cell r="F840">
            <v>0</v>
          </cell>
          <cell r="G840" t="str">
            <v>Special</v>
          </cell>
          <cell r="H840" t="str">
            <v>GBC-E</v>
          </cell>
          <cell r="I840">
            <v>37000</v>
          </cell>
          <cell r="J840">
            <v>0</v>
          </cell>
          <cell r="L840">
            <v>37112</v>
          </cell>
          <cell r="M840" t="str">
            <v/>
          </cell>
          <cell r="Q840">
            <v>35</v>
          </cell>
          <cell r="V840">
            <v>18</v>
          </cell>
          <cell r="W840">
            <v>0</v>
          </cell>
          <cell r="X840">
            <v>7950</v>
          </cell>
          <cell r="Y840">
            <v>0</v>
          </cell>
          <cell r="Z840">
            <v>3600</v>
          </cell>
          <cell r="AA840">
            <v>4350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</row>
        <row r="841">
          <cell r="A841" t="str">
            <v>2001-065</v>
          </cell>
          <cell r="B841" t="str">
            <v>Groen</v>
          </cell>
          <cell r="C841" t="str">
            <v>Reehorst ter</v>
          </cell>
          <cell r="D841" t="str">
            <v>Vaasen</v>
          </cell>
          <cell r="E841">
            <v>1</v>
          </cell>
          <cell r="F841">
            <v>0</v>
          </cell>
          <cell r="G841" t="str">
            <v>Gamma</v>
          </cell>
          <cell r="H841" t="str">
            <v>-</v>
          </cell>
          <cell r="I841">
            <v>37007</v>
          </cell>
          <cell r="J841">
            <v>556</v>
          </cell>
          <cell r="L841">
            <v>37013</v>
          </cell>
          <cell r="M841" t="str">
            <v/>
          </cell>
          <cell r="Q841">
            <v>0</v>
          </cell>
          <cell r="V841">
            <v>35</v>
          </cell>
          <cell r="W841">
            <v>0</v>
          </cell>
          <cell r="X841">
            <v>8750</v>
          </cell>
          <cell r="Y841">
            <v>1750</v>
          </cell>
          <cell r="Z841">
            <v>3250</v>
          </cell>
          <cell r="AA841">
            <v>3750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</row>
        <row r="842">
          <cell r="A842" t="str">
            <v>2001-066</v>
          </cell>
          <cell r="B842" t="str">
            <v>Veba F</v>
          </cell>
          <cell r="C842" t="str">
            <v>0,2--</v>
          </cell>
          <cell r="D842" t="str">
            <v>Essen-Kray</v>
          </cell>
          <cell r="E842">
            <v>2</v>
          </cell>
          <cell r="F842">
            <v>0</v>
          </cell>
          <cell r="G842" t="str">
            <v>Brauckloh</v>
          </cell>
          <cell r="H842">
            <v>280289</v>
          </cell>
          <cell r="I842">
            <v>37012</v>
          </cell>
          <cell r="J842">
            <v>0</v>
          </cell>
          <cell r="L842">
            <v>37028</v>
          </cell>
          <cell r="M842" t="str">
            <v>Herr Fuhge</v>
          </cell>
          <cell r="Q842">
            <v>0</v>
          </cell>
          <cell r="V842">
            <v>138</v>
          </cell>
          <cell r="W842">
            <v>680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</row>
        <row r="843">
          <cell r="A843" t="str">
            <v>2001-067</v>
          </cell>
          <cell r="B843" t="str">
            <v>Veba F</v>
          </cell>
          <cell r="C843" t="str">
            <v>0,2-- F</v>
          </cell>
          <cell r="D843" t="str">
            <v>Essen-Kray</v>
          </cell>
          <cell r="E843">
            <v>2</v>
          </cell>
          <cell r="F843">
            <v>0</v>
          </cell>
          <cell r="G843" t="str">
            <v>Achtermbergbredde</v>
          </cell>
          <cell r="H843">
            <v>280289</v>
          </cell>
          <cell r="I843">
            <v>37012</v>
          </cell>
          <cell r="J843">
            <v>0</v>
          </cell>
          <cell r="L843">
            <v>37028</v>
          </cell>
          <cell r="M843" t="str">
            <v>Herr Fuhge</v>
          </cell>
          <cell r="Q843">
            <v>0</v>
          </cell>
          <cell r="V843">
            <v>138</v>
          </cell>
          <cell r="W843">
            <v>680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</row>
        <row r="844">
          <cell r="A844" t="str">
            <v>2001-068</v>
          </cell>
          <cell r="B844" t="str">
            <v>Veba F</v>
          </cell>
          <cell r="C844" t="str">
            <v>0,4--</v>
          </cell>
          <cell r="D844" t="str">
            <v>Essen-Kray</v>
          </cell>
          <cell r="E844">
            <v>4</v>
          </cell>
          <cell r="F844">
            <v>0</v>
          </cell>
          <cell r="G844" t="str">
            <v>Klüvershang</v>
          </cell>
          <cell r="H844">
            <v>280291</v>
          </cell>
          <cell r="I844">
            <v>37012</v>
          </cell>
          <cell r="J844">
            <v>0</v>
          </cell>
          <cell r="L844">
            <v>37028</v>
          </cell>
          <cell r="M844" t="str">
            <v>Herr Fuhge</v>
          </cell>
          <cell r="Q844">
            <v>0</v>
          </cell>
          <cell r="V844">
            <v>138</v>
          </cell>
          <cell r="W844">
            <v>1360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45">
          <cell r="A845" t="str">
            <v>2001-069</v>
          </cell>
          <cell r="B845" t="str">
            <v>Reitsma</v>
          </cell>
          <cell r="C845" t="str">
            <v>Bootsma</v>
          </cell>
          <cell r="D845" t="str">
            <v>Sneek</v>
          </cell>
          <cell r="E845">
            <v>1</v>
          </cell>
          <cell r="F845">
            <v>0</v>
          </cell>
          <cell r="G845" t="str">
            <v>Special</v>
          </cell>
          <cell r="H845">
            <v>0</v>
          </cell>
          <cell r="I845">
            <v>37012</v>
          </cell>
          <cell r="J845">
            <v>0</v>
          </cell>
          <cell r="L845">
            <v>37013</v>
          </cell>
          <cell r="M845" t="str">
            <v/>
          </cell>
          <cell r="Q845">
            <v>37</v>
          </cell>
          <cell r="V845">
            <v>18</v>
          </cell>
          <cell r="W845">
            <v>0</v>
          </cell>
          <cell r="X845">
            <v>7750</v>
          </cell>
          <cell r="Y845">
            <v>0</v>
          </cell>
          <cell r="Z845">
            <v>3500</v>
          </cell>
          <cell r="AA845">
            <v>4250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</row>
        <row r="846">
          <cell r="A846" t="str">
            <v>2001-070</v>
          </cell>
          <cell r="B846" t="str">
            <v>Schuurs</v>
          </cell>
          <cell r="C846" t="str">
            <v>Reehorst ter</v>
          </cell>
          <cell r="D846" t="str">
            <v>Bilthoven</v>
          </cell>
          <cell r="E846">
            <v>1</v>
          </cell>
          <cell r="F846">
            <v>0</v>
          </cell>
          <cell r="G846" t="str">
            <v>Verbouwing</v>
          </cell>
          <cell r="H846">
            <v>0</v>
          </cell>
          <cell r="I846">
            <v>37012</v>
          </cell>
          <cell r="J846">
            <v>0</v>
          </cell>
          <cell r="L846">
            <v>37032</v>
          </cell>
          <cell r="M846" t="str">
            <v/>
          </cell>
          <cell r="Q846">
            <v>0</v>
          </cell>
          <cell r="V846">
            <v>35</v>
          </cell>
          <cell r="W846">
            <v>0</v>
          </cell>
          <cell r="X846">
            <v>6750</v>
          </cell>
          <cell r="Y846">
            <v>0</v>
          </cell>
          <cell r="Z846">
            <v>3000</v>
          </cell>
          <cell r="AA846">
            <v>3750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</row>
        <row r="847">
          <cell r="A847" t="str">
            <v>2001-071</v>
          </cell>
          <cell r="B847" t="str">
            <v>Veba F</v>
          </cell>
          <cell r="C847" t="str">
            <v>0,4--</v>
          </cell>
          <cell r="D847" t="str">
            <v>Bochum</v>
          </cell>
          <cell r="E847">
            <v>2</v>
          </cell>
          <cell r="F847">
            <v>0</v>
          </cell>
          <cell r="G847" t="str">
            <v>Am Wiesenpfad</v>
          </cell>
          <cell r="H847">
            <v>280315</v>
          </cell>
          <cell r="I847">
            <v>37014</v>
          </cell>
          <cell r="J847">
            <v>0</v>
          </cell>
          <cell r="L847">
            <v>37025</v>
          </cell>
          <cell r="M847" t="str">
            <v>Herr P.Sturm</v>
          </cell>
          <cell r="Q847">
            <v>0</v>
          </cell>
          <cell r="V847">
            <v>111</v>
          </cell>
          <cell r="W847">
            <v>680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</row>
        <row r="848">
          <cell r="A848" t="str">
            <v>2001-072</v>
          </cell>
          <cell r="B848" t="str">
            <v>Beinum van</v>
          </cell>
          <cell r="C848" t="str">
            <v>Koeleman</v>
          </cell>
          <cell r="D848" t="str">
            <v>Amstelveen</v>
          </cell>
          <cell r="E848">
            <v>1</v>
          </cell>
          <cell r="F848">
            <v>0</v>
          </cell>
          <cell r="G848" t="str">
            <v>Etna</v>
          </cell>
          <cell r="H848" t="str">
            <v>Groot</v>
          </cell>
          <cell r="I848">
            <v>37015</v>
          </cell>
          <cell r="J848">
            <v>0</v>
          </cell>
          <cell r="L848">
            <v>37049</v>
          </cell>
          <cell r="M848" t="str">
            <v/>
          </cell>
          <cell r="Q848">
            <v>38</v>
          </cell>
          <cell r="V848">
            <v>47</v>
          </cell>
          <cell r="W848">
            <v>0</v>
          </cell>
          <cell r="X848">
            <v>15000</v>
          </cell>
          <cell r="Y848">
            <v>4500</v>
          </cell>
          <cell r="Z848">
            <v>5000</v>
          </cell>
          <cell r="AA848">
            <v>5500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</row>
        <row r="849">
          <cell r="A849" t="str">
            <v>2001-073</v>
          </cell>
          <cell r="B849" t="str">
            <v>Ax</v>
          </cell>
          <cell r="C849" t="str">
            <v>Straat</v>
          </cell>
          <cell r="D849" t="str">
            <v>Uithuizen</v>
          </cell>
          <cell r="E849">
            <v>1</v>
          </cell>
          <cell r="F849">
            <v>0</v>
          </cell>
          <cell r="G849" t="str">
            <v>Bromo</v>
          </cell>
          <cell r="H849" t="str">
            <v>-</v>
          </cell>
          <cell r="I849">
            <v>37019</v>
          </cell>
          <cell r="J849">
            <v>415</v>
          </cell>
          <cell r="L849">
            <v>37021</v>
          </cell>
          <cell r="M849" t="str">
            <v/>
          </cell>
          <cell r="Q849">
            <v>38</v>
          </cell>
          <cell r="V849">
            <v>40</v>
          </cell>
          <cell r="W849">
            <v>0</v>
          </cell>
          <cell r="X849">
            <v>6200</v>
          </cell>
          <cell r="Y849">
            <v>0</v>
          </cell>
          <cell r="Z849">
            <v>2900</v>
          </cell>
          <cell r="AA849">
            <v>3300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</row>
        <row r="850">
          <cell r="A850" t="str">
            <v>2001-074</v>
          </cell>
          <cell r="B850" t="str">
            <v>Haan de</v>
          </cell>
          <cell r="C850" t="str">
            <v>Sluis/Haan</v>
          </cell>
          <cell r="D850" t="str">
            <v>Heerenveen</v>
          </cell>
          <cell r="E850">
            <v>1</v>
          </cell>
          <cell r="F850">
            <v>0</v>
          </cell>
          <cell r="G850" t="str">
            <v>Kasko</v>
          </cell>
          <cell r="H850" t="str">
            <v>-</v>
          </cell>
          <cell r="I850">
            <v>37020</v>
          </cell>
          <cell r="J850">
            <v>0</v>
          </cell>
          <cell r="L850">
            <v>37021</v>
          </cell>
          <cell r="M850" t="str">
            <v/>
          </cell>
          <cell r="Q850">
            <v>26</v>
          </cell>
          <cell r="V850">
            <v>48</v>
          </cell>
          <cell r="W850">
            <v>0</v>
          </cell>
          <cell r="X850">
            <v>2750</v>
          </cell>
          <cell r="Y850">
            <v>0</v>
          </cell>
          <cell r="Z850">
            <v>0</v>
          </cell>
          <cell r="AA850">
            <v>2750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</row>
        <row r="851">
          <cell r="A851" t="str">
            <v>2001-075</v>
          </cell>
          <cell r="B851" t="str">
            <v>Markussen</v>
          </cell>
          <cell r="C851" t="str">
            <v>Tervoort</v>
          </cell>
          <cell r="D851" t="str">
            <v>Bergen</v>
          </cell>
          <cell r="E851">
            <v>1</v>
          </cell>
          <cell r="F851">
            <v>0</v>
          </cell>
          <cell r="G851" t="str">
            <v>Viti</v>
          </cell>
          <cell r="H851" t="str">
            <v>GBE-Ke</v>
          </cell>
          <cell r="I851">
            <v>37021</v>
          </cell>
          <cell r="J851">
            <v>0</v>
          </cell>
          <cell r="L851">
            <v>37021</v>
          </cell>
          <cell r="M851" t="str">
            <v/>
          </cell>
          <cell r="Q851">
            <v>0</v>
          </cell>
          <cell r="V851">
            <v>42</v>
          </cell>
          <cell r="W851">
            <v>0</v>
          </cell>
          <cell r="X851">
            <v>9425</v>
          </cell>
          <cell r="Y851">
            <v>1750</v>
          </cell>
          <cell r="Z851">
            <v>2950</v>
          </cell>
          <cell r="AA851">
            <v>3250</v>
          </cell>
          <cell r="AB851">
            <v>1475</v>
          </cell>
          <cell r="AC851">
            <v>0</v>
          </cell>
          <cell r="AD851">
            <v>0</v>
          </cell>
          <cell r="AE851">
            <v>0</v>
          </cell>
        </row>
        <row r="852">
          <cell r="A852" t="str">
            <v>2001-076</v>
          </cell>
          <cell r="B852" t="str">
            <v>Bezoekerscentrum</v>
          </cell>
          <cell r="C852" t="str">
            <v>Leenstra</v>
          </cell>
          <cell r="D852" t="str">
            <v>Heeg</v>
          </cell>
          <cell r="E852">
            <v>1</v>
          </cell>
          <cell r="F852">
            <v>0</v>
          </cell>
          <cell r="G852" t="str">
            <v>Special</v>
          </cell>
          <cell r="H852">
            <v>0</v>
          </cell>
          <cell r="I852">
            <v>37032</v>
          </cell>
          <cell r="J852">
            <v>0</v>
          </cell>
          <cell r="L852">
            <v>37112</v>
          </cell>
          <cell r="M852" t="str">
            <v/>
          </cell>
          <cell r="Q852">
            <v>33</v>
          </cell>
          <cell r="V852">
            <v>32</v>
          </cell>
          <cell r="W852">
            <v>0</v>
          </cell>
          <cell r="X852">
            <v>3750</v>
          </cell>
          <cell r="Y852">
            <v>0</v>
          </cell>
          <cell r="Z852">
            <v>0</v>
          </cell>
          <cell r="AA852">
            <v>3750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</row>
        <row r="853">
          <cell r="A853" t="str">
            <v>2001-077</v>
          </cell>
          <cell r="B853" t="str">
            <v>Veba F</v>
          </cell>
          <cell r="C853" t="str">
            <v>0,1--2--4--7--XX</v>
          </cell>
          <cell r="D853" t="str">
            <v>Frankfurt am Main</v>
          </cell>
          <cell r="E853">
            <v>32</v>
          </cell>
          <cell r="F853">
            <v>0</v>
          </cell>
          <cell r="G853" t="str">
            <v>Homburger Landstraße</v>
          </cell>
          <cell r="H853">
            <v>280062</v>
          </cell>
          <cell r="I853">
            <v>37039</v>
          </cell>
          <cell r="J853">
            <v>0</v>
          </cell>
          <cell r="L853">
            <v>37112</v>
          </cell>
          <cell r="M853" t="str">
            <v>Herr Schmidt</v>
          </cell>
          <cell r="Q853">
            <v>0</v>
          </cell>
          <cell r="V853">
            <v>141</v>
          </cell>
          <cell r="W853">
            <v>10880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3750</v>
          </cell>
        </row>
        <row r="854">
          <cell r="A854" t="str">
            <v>2001-078</v>
          </cell>
          <cell r="B854" t="str">
            <v>Veba F</v>
          </cell>
          <cell r="C854" t="str">
            <v>0,3--</v>
          </cell>
          <cell r="D854" t="str">
            <v>Witten</v>
          </cell>
          <cell r="E854">
            <v>6</v>
          </cell>
          <cell r="F854">
            <v>0</v>
          </cell>
          <cell r="G854" t="str">
            <v>Waldstraße</v>
          </cell>
          <cell r="H854">
            <v>280239</v>
          </cell>
          <cell r="I854">
            <v>37039</v>
          </cell>
          <cell r="J854">
            <v>0</v>
          </cell>
          <cell r="L854">
            <v>37118</v>
          </cell>
          <cell r="M854" t="str">
            <v>Herr Schmalhaus</v>
          </cell>
          <cell r="Q854">
            <v>0</v>
          </cell>
          <cell r="V854">
            <v>110</v>
          </cell>
          <cell r="W854">
            <v>2040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7000</v>
          </cell>
        </row>
        <row r="855">
          <cell r="A855" t="str">
            <v>2001-079</v>
          </cell>
          <cell r="B855" t="str">
            <v>Veba F</v>
          </cell>
          <cell r="C855" t="str">
            <v>0,1--2--4--</v>
          </cell>
          <cell r="D855" t="str">
            <v>Mülheim</v>
          </cell>
          <cell r="E855">
            <v>8</v>
          </cell>
          <cell r="F855">
            <v>0</v>
          </cell>
          <cell r="G855" t="str">
            <v>Blücherstraße</v>
          </cell>
          <cell r="H855">
            <v>280265</v>
          </cell>
          <cell r="I855">
            <v>37042</v>
          </cell>
          <cell r="J855">
            <v>0</v>
          </cell>
          <cell r="L855">
            <v>37054</v>
          </cell>
          <cell r="M855" t="str">
            <v>Herr Krause</v>
          </cell>
          <cell r="Q855">
            <v>0</v>
          </cell>
          <cell r="V855">
            <v>136</v>
          </cell>
          <cell r="W855">
            <v>2720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56">
          <cell r="A856" t="str">
            <v>2001-080</v>
          </cell>
          <cell r="B856" t="str">
            <v>Bauer</v>
          </cell>
          <cell r="C856" t="str">
            <v>Tervoort</v>
          </cell>
          <cell r="D856" t="str">
            <v>Vijfhuizen</v>
          </cell>
          <cell r="E856">
            <v>1</v>
          </cell>
          <cell r="F856">
            <v>0</v>
          </cell>
          <cell r="G856" t="str">
            <v>Etna</v>
          </cell>
          <cell r="H856" t="str">
            <v>S4-variant</v>
          </cell>
          <cell r="I856">
            <v>37043</v>
          </cell>
          <cell r="J856">
            <v>0</v>
          </cell>
          <cell r="L856">
            <v>37049</v>
          </cell>
          <cell r="M856" t="str">
            <v/>
          </cell>
          <cell r="Q856">
            <v>0</v>
          </cell>
          <cell r="V856">
            <v>42</v>
          </cell>
          <cell r="W856">
            <v>0</v>
          </cell>
          <cell r="X856">
            <v>9700</v>
          </cell>
          <cell r="Y856">
            <v>1750</v>
          </cell>
          <cell r="Z856">
            <v>3500</v>
          </cell>
          <cell r="AA856">
            <v>4450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</row>
        <row r="857">
          <cell r="A857" t="str">
            <v>2001-081</v>
          </cell>
          <cell r="B857" t="str">
            <v>Pander</v>
          </cell>
          <cell r="C857" t="str">
            <v>Dijkstra</v>
          </cell>
          <cell r="D857" t="str">
            <v>Gorredijk</v>
          </cell>
          <cell r="E857">
            <v>1</v>
          </cell>
          <cell r="F857">
            <v>0</v>
          </cell>
          <cell r="G857" t="str">
            <v>Kasko-opgave</v>
          </cell>
          <cell r="H857">
            <v>0</v>
          </cell>
          <cell r="I857">
            <v>37043</v>
          </cell>
          <cell r="J857">
            <v>0</v>
          </cell>
          <cell r="L857">
            <v>37112</v>
          </cell>
          <cell r="M857" t="str">
            <v/>
          </cell>
          <cell r="Q857">
            <v>30</v>
          </cell>
          <cell r="V857">
            <v>19</v>
          </cell>
          <cell r="W857">
            <v>0</v>
          </cell>
          <cell r="X857">
            <v>150</v>
          </cell>
          <cell r="Y857">
            <v>0</v>
          </cell>
          <cell r="Z857">
            <v>0</v>
          </cell>
          <cell r="AA857">
            <v>0</v>
          </cell>
          <cell r="AB857">
            <v>150</v>
          </cell>
          <cell r="AC857">
            <v>0</v>
          </cell>
          <cell r="AD857">
            <v>0</v>
          </cell>
          <cell r="AE857">
            <v>0</v>
          </cell>
        </row>
        <row r="858">
          <cell r="A858" t="str">
            <v>2001-082</v>
          </cell>
          <cell r="B858" t="str">
            <v>Gooswilligen</v>
          </cell>
          <cell r="C858" t="str">
            <v>Reehorst ter</v>
          </cell>
          <cell r="D858" t="str">
            <v>Doorn</v>
          </cell>
          <cell r="E858">
            <v>1</v>
          </cell>
          <cell r="F858">
            <v>0</v>
          </cell>
          <cell r="G858" t="str">
            <v>Kaskotekening</v>
          </cell>
          <cell r="H858" t="str">
            <v>Special</v>
          </cell>
          <cell r="I858">
            <v>37048</v>
          </cell>
          <cell r="J858">
            <v>0</v>
          </cell>
          <cell r="L858">
            <v>37112</v>
          </cell>
          <cell r="M858" t="str">
            <v/>
          </cell>
          <cell r="Q858">
            <v>28</v>
          </cell>
          <cell r="V858">
            <v>35</v>
          </cell>
          <cell r="W858">
            <v>0</v>
          </cell>
          <cell r="X858">
            <v>2750</v>
          </cell>
          <cell r="Y858">
            <v>0</v>
          </cell>
          <cell r="Z858">
            <v>0</v>
          </cell>
          <cell r="AA858">
            <v>2750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</row>
        <row r="859">
          <cell r="A859" t="str">
            <v>2001-083</v>
          </cell>
          <cell r="B859" t="str">
            <v>Veba F</v>
          </cell>
          <cell r="C859" t="str">
            <v>0,1--2--4--5--7--</v>
          </cell>
          <cell r="D859" t="str">
            <v>Recklinghausen</v>
          </cell>
          <cell r="E859">
            <v>22</v>
          </cell>
          <cell r="F859">
            <v>0</v>
          </cell>
          <cell r="G859" t="str">
            <v>Wangeroogestraße 1.+2.BA</v>
          </cell>
          <cell r="H859">
            <v>280145</v>
          </cell>
          <cell r="I859">
            <v>37050</v>
          </cell>
          <cell r="J859">
            <v>0</v>
          </cell>
          <cell r="L859">
            <v>37075</v>
          </cell>
          <cell r="M859" t="str">
            <v>Herr Wallmeier</v>
          </cell>
          <cell r="Q859">
            <v>0</v>
          </cell>
          <cell r="V859">
            <v>112</v>
          </cell>
          <cell r="W859">
            <v>7480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</row>
        <row r="860">
          <cell r="A860" t="str">
            <v>2001-084</v>
          </cell>
          <cell r="B860" t="str">
            <v>Veba G</v>
          </cell>
          <cell r="C860" t="str">
            <v>F-G-Umstellung</v>
          </cell>
          <cell r="D860" t="str">
            <v>Bochum</v>
          </cell>
          <cell r="E860">
            <v>0</v>
          </cell>
          <cell r="F860">
            <v>0</v>
          </cell>
          <cell r="G860" t="str">
            <v>Alle Typen</v>
          </cell>
          <cell r="H860">
            <v>0</v>
          </cell>
          <cell r="I860">
            <v>37050</v>
          </cell>
          <cell r="J860">
            <v>0</v>
          </cell>
          <cell r="L860">
            <v>37164</v>
          </cell>
          <cell r="M860" t="str">
            <v>Herr Wagner</v>
          </cell>
          <cell r="Q860">
            <v>0</v>
          </cell>
          <cell r="V860">
            <v>119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</row>
        <row r="861">
          <cell r="A861" t="str">
            <v>2001-085</v>
          </cell>
          <cell r="B861" t="str">
            <v>Hiemstra</v>
          </cell>
          <cell r="C861" t="str">
            <v>Bosch vd</v>
          </cell>
          <cell r="D861" t="str">
            <v>Sibrandabuorren</v>
          </cell>
          <cell r="E861">
            <v>1</v>
          </cell>
          <cell r="F861">
            <v>0</v>
          </cell>
          <cell r="G861" t="str">
            <v>Etna </v>
          </cell>
          <cell r="H861">
            <v>122</v>
          </cell>
          <cell r="I861">
            <v>37054</v>
          </cell>
          <cell r="J861">
            <v>0</v>
          </cell>
          <cell r="L861">
            <v>37112</v>
          </cell>
          <cell r="M861" t="str">
            <v/>
          </cell>
          <cell r="Q861">
            <v>0</v>
          </cell>
          <cell r="V861">
            <v>17</v>
          </cell>
          <cell r="W861">
            <v>0</v>
          </cell>
          <cell r="X861">
            <v>6750</v>
          </cell>
          <cell r="Y861">
            <v>1000</v>
          </cell>
          <cell r="Z861">
            <v>2250</v>
          </cell>
          <cell r="AA861">
            <v>3500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</row>
        <row r="862">
          <cell r="A862" t="str">
            <v>2001-086</v>
          </cell>
          <cell r="B862" t="str">
            <v>Mariënwold</v>
          </cell>
          <cell r="C862" t="str">
            <v>Heembouw</v>
          </cell>
          <cell r="D862" t="str">
            <v>Steenwijkerwold</v>
          </cell>
          <cell r="E862">
            <v>32</v>
          </cell>
          <cell r="F862">
            <v>0</v>
          </cell>
          <cell r="G862" t="str">
            <v>3-Typen</v>
          </cell>
          <cell r="H862" t="str">
            <v>17x1,9x2,6x3</v>
          </cell>
          <cell r="I862">
            <v>37054</v>
          </cell>
          <cell r="J862">
            <v>0</v>
          </cell>
          <cell r="L862">
            <v>37056</v>
          </cell>
          <cell r="M862" t="str">
            <v/>
          </cell>
          <cell r="Q862">
            <v>0</v>
          </cell>
          <cell r="V862">
            <v>56</v>
          </cell>
          <cell r="W862">
            <v>0</v>
          </cell>
          <cell r="X862">
            <v>46275</v>
          </cell>
          <cell r="Y862">
            <v>0</v>
          </cell>
          <cell r="Z862">
            <v>21300</v>
          </cell>
          <cell r="AA862">
            <v>24975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</row>
        <row r="863">
          <cell r="A863" t="str">
            <v>2001-087</v>
          </cell>
          <cell r="B863" t="str">
            <v>Andeweg</v>
          </cell>
          <cell r="C863" t="str">
            <v>Koeleman</v>
          </cell>
          <cell r="D863" t="str">
            <v>Zegveld</v>
          </cell>
          <cell r="E863">
            <v>1</v>
          </cell>
          <cell r="F863">
            <v>0</v>
          </cell>
          <cell r="G863" t="str">
            <v>Bromo</v>
          </cell>
          <cell r="H863" t="str">
            <v>122 GBKC</v>
          </cell>
          <cell r="I863">
            <v>37056</v>
          </cell>
          <cell r="J863">
            <v>0</v>
          </cell>
          <cell r="L863">
            <v>37112</v>
          </cell>
          <cell r="M863" t="str">
            <v/>
          </cell>
          <cell r="Q863">
            <v>0</v>
          </cell>
          <cell r="V863">
            <v>47</v>
          </cell>
          <cell r="W863">
            <v>0</v>
          </cell>
          <cell r="X863">
            <v>7250</v>
          </cell>
          <cell r="Y863">
            <v>0</v>
          </cell>
          <cell r="Z863">
            <v>3100</v>
          </cell>
          <cell r="AA863">
            <v>4150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</row>
        <row r="864">
          <cell r="A864" t="str">
            <v>2001-088</v>
          </cell>
          <cell r="B864" t="str">
            <v>Veba F</v>
          </cell>
          <cell r="C864" t="str">
            <v>0,4--35!!</v>
          </cell>
          <cell r="D864" t="str">
            <v>Bochum</v>
          </cell>
          <cell r="E864">
            <v>2</v>
          </cell>
          <cell r="F864">
            <v>0</v>
          </cell>
          <cell r="G864" t="str">
            <v>Am Schamberg</v>
          </cell>
          <cell r="H864">
            <v>280327</v>
          </cell>
          <cell r="I864">
            <v>37060</v>
          </cell>
          <cell r="J864">
            <v>0</v>
          </cell>
          <cell r="L864">
            <v>37082</v>
          </cell>
          <cell r="M864" t="str">
            <v>Herr Schmalhaus</v>
          </cell>
          <cell r="Q864">
            <v>0</v>
          </cell>
          <cell r="V864">
            <v>110</v>
          </cell>
          <cell r="W864">
            <v>680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</row>
        <row r="865">
          <cell r="A865" t="str">
            <v>2001-089</v>
          </cell>
          <cell r="B865" t="str">
            <v>Op 't Land</v>
          </cell>
          <cell r="C865" t="str">
            <v>Reehorst ter</v>
          </cell>
          <cell r="D865" t="str">
            <v>Houten</v>
          </cell>
          <cell r="E865">
            <v>1</v>
          </cell>
          <cell r="F865">
            <v>0</v>
          </cell>
          <cell r="G865" t="str">
            <v>Kaskotekening</v>
          </cell>
          <cell r="H865" t="str">
            <v>Special</v>
          </cell>
          <cell r="I865">
            <v>37064</v>
          </cell>
          <cell r="J865">
            <v>0</v>
          </cell>
          <cell r="L865">
            <v>37112</v>
          </cell>
          <cell r="M865" t="str">
            <v/>
          </cell>
          <cell r="Q865">
            <v>39</v>
          </cell>
          <cell r="V865">
            <v>35</v>
          </cell>
          <cell r="W865">
            <v>0</v>
          </cell>
          <cell r="X865">
            <v>3950</v>
          </cell>
          <cell r="Y865">
            <v>0</v>
          </cell>
          <cell r="Z865">
            <v>0</v>
          </cell>
          <cell r="AA865">
            <v>3950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</row>
        <row r="866">
          <cell r="A866" t="str">
            <v>2001-090</v>
          </cell>
          <cell r="B866" t="str">
            <v>Martens</v>
          </cell>
          <cell r="C866" t="str">
            <v>Bootsma</v>
          </cell>
          <cell r="D866" t="str">
            <v>Oudega</v>
          </cell>
          <cell r="E866">
            <v>1</v>
          </cell>
          <cell r="F866">
            <v>0</v>
          </cell>
          <cell r="G866" t="str">
            <v>Bromo</v>
          </cell>
          <cell r="H866" t="str">
            <v>134-B</v>
          </cell>
          <cell r="I866">
            <v>37069</v>
          </cell>
          <cell r="J866">
            <v>0</v>
          </cell>
          <cell r="L866">
            <v>37112</v>
          </cell>
          <cell r="M866" t="str">
            <v/>
          </cell>
          <cell r="Q866">
            <v>0</v>
          </cell>
          <cell r="V866">
            <v>18</v>
          </cell>
          <cell r="W866">
            <v>0</v>
          </cell>
          <cell r="X866">
            <v>6500</v>
          </cell>
          <cell r="Y866">
            <v>1000</v>
          </cell>
          <cell r="Z866">
            <v>2250</v>
          </cell>
          <cell r="AA866">
            <v>3250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</row>
        <row r="867">
          <cell r="A867" t="str">
            <v>2001-091</v>
          </cell>
          <cell r="B867" t="str">
            <v>Sluis/Haan 4-won</v>
          </cell>
          <cell r="C867" t="str">
            <v>Sluis/Haan</v>
          </cell>
          <cell r="D867" t="str">
            <v>Franeker</v>
          </cell>
          <cell r="E867">
            <v>2</v>
          </cell>
          <cell r="F867">
            <v>0</v>
          </cell>
          <cell r="G867" t="str">
            <v>Kaskotekening</v>
          </cell>
          <cell r="H867">
            <v>3.4</v>
          </cell>
          <cell r="I867">
            <v>37071</v>
          </cell>
          <cell r="J867">
            <v>0</v>
          </cell>
          <cell r="L867">
            <v>37071</v>
          </cell>
          <cell r="M867" t="str">
            <v/>
          </cell>
          <cell r="Q867">
            <v>39</v>
          </cell>
          <cell r="V867">
            <v>48</v>
          </cell>
          <cell r="W867">
            <v>0</v>
          </cell>
          <cell r="X867">
            <v>5500</v>
          </cell>
          <cell r="Y867">
            <v>0</v>
          </cell>
          <cell r="Z867">
            <v>0</v>
          </cell>
          <cell r="AA867">
            <v>2750</v>
          </cell>
          <cell r="AB867">
            <v>2750</v>
          </cell>
          <cell r="AC867">
            <v>0</v>
          </cell>
          <cell r="AD867">
            <v>0</v>
          </cell>
          <cell r="AE867">
            <v>0</v>
          </cell>
        </row>
        <row r="868">
          <cell r="A868" t="str">
            <v>2001-092</v>
          </cell>
          <cell r="B868" t="str">
            <v>Werkhoven</v>
          </cell>
          <cell r="C868" t="str">
            <v>Bootsma</v>
          </cell>
          <cell r="D868" t="str">
            <v>Gorredijk</v>
          </cell>
          <cell r="E868">
            <v>1</v>
          </cell>
          <cell r="F868">
            <v>0</v>
          </cell>
          <cell r="G868" t="str">
            <v>Hekla</v>
          </cell>
          <cell r="H868" t="str">
            <v>Special</v>
          </cell>
          <cell r="I868">
            <v>37074</v>
          </cell>
          <cell r="J868">
            <v>0</v>
          </cell>
          <cell r="L868">
            <v>37112</v>
          </cell>
          <cell r="M868" t="str">
            <v/>
          </cell>
          <cell r="Q868">
            <v>0</v>
          </cell>
          <cell r="V868">
            <v>18</v>
          </cell>
          <cell r="W868">
            <v>0</v>
          </cell>
          <cell r="X868">
            <v>7250</v>
          </cell>
          <cell r="Y868">
            <v>0</v>
          </cell>
          <cell r="Z868">
            <v>3100</v>
          </cell>
          <cell r="AA868">
            <v>4150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</row>
        <row r="869">
          <cell r="A869" t="str">
            <v>2001-093</v>
          </cell>
          <cell r="B869" t="str">
            <v>Kingma</v>
          </cell>
          <cell r="C869" t="str">
            <v>Bosch vd</v>
          </cell>
          <cell r="D869" t="str">
            <v>Sibrandabuorren</v>
          </cell>
          <cell r="E869">
            <v>1</v>
          </cell>
          <cell r="F869">
            <v>0</v>
          </cell>
          <cell r="G869" t="str">
            <v>Bromo</v>
          </cell>
          <cell r="H869" t="str">
            <v>GB</v>
          </cell>
          <cell r="I869">
            <v>37077</v>
          </cell>
          <cell r="J869">
            <v>0</v>
          </cell>
          <cell r="L869">
            <v>37112</v>
          </cell>
          <cell r="M869" t="str">
            <v/>
          </cell>
          <cell r="Q869">
            <v>0</v>
          </cell>
          <cell r="V869">
            <v>17</v>
          </cell>
          <cell r="W869">
            <v>0</v>
          </cell>
          <cell r="X869">
            <v>7250</v>
          </cell>
          <cell r="Y869">
            <v>1000</v>
          </cell>
          <cell r="Z869">
            <v>2500</v>
          </cell>
          <cell r="AA869">
            <v>3750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</row>
        <row r="870">
          <cell r="A870" t="str">
            <v>2001-094</v>
          </cell>
          <cell r="B870" t="str">
            <v>Veba F</v>
          </cell>
          <cell r="C870" t="str">
            <v>0,1--2--4--</v>
          </cell>
          <cell r="D870" t="str">
            <v>Bottrop</v>
          </cell>
          <cell r="E870">
            <v>20</v>
          </cell>
          <cell r="F870">
            <v>0</v>
          </cell>
          <cell r="G870" t="str">
            <v>Clemens-Hofbauerstraße</v>
          </cell>
          <cell r="H870">
            <v>280163</v>
          </cell>
          <cell r="I870">
            <v>37083</v>
          </cell>
          <cell r="J870">
            <v>0</v>
          </cell>
          <cell r="L870">
            <v>37124</v>
          </cell>
          <cell r="M870" t="str">
            <v>Herr Jentsch</v>
          </cell>
          <cell r="Q870">
            <v>0</v>
          </cell>
          <cell r="V870">
            <v>108</v>
          </cell>
          <cell r="W870">
            <v>6800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</row>
        <row r="871">
          <cell r="A871" t="str">
            <v>2001-095</v>
          </cell>
          <cell r="B871" t="str">
            <v>Pietersen</v>
          </cell>
          <cell r="C871" t="str">
            <v>Bootsma</v>
          </cell>
          <cell r="D871" t="str">
            <v>Sneek</v>
          </cell>
          <cell r="E871">
            <v>1</v>
          </cell>
          <cell r="F871">
            <v>0</v>
          </cell>
          <cell r="G871" t="str">
            <v>Special</v>
          </cell>
          <cell r="H871">
            <v>0</v>
          </cell>
          <cell r="I871">
            <v>37119</v>
          </cell>
          <cell r="J871">
            <v>0</v>
          </cell>
          <cell r="L871">
            <v>37120</v>
          </cell>
          <cell r="M871" t="str">
            <v/>
          </cell>
          <cell r="Q871">
            <v>0</v>
          </cell>
          <cell r="V871">
            <v>18</v>
          </cell>
          <cell r="W871">
            <v>0</v>
          </cell>
          <cell r="X871">
            <v>15000</v>
          </cell>
          <cell r="Y871">
            <v>0</v>
          </cell>
          <cell r="Z871">
            <v>7000</v>
          </cell>
          <cell r="AA871">
            <v>8000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</row>
        <row r="872">
          <cell r="A872" t="str">
            <v>2001-096</v>
          </cell>
          <cell r="B872" t="str">
            <v>Veba G</v>
          </cell>
          <cell r="C872" t="str">
            <v>1,16-17-19- G!!</v>
          </cell>
          <cell r="D872" t="str">
            <v>Bonn-Beuel</v>
          </cell>
          <cell r="E872">
            <v>29</v>
          </cell>
          <cell r="F872">
            <v>0</v>
          </cell>
          <cell r="G872" t="str">
            <v>M.Montessoriallee 7.BA</v>
          </cell>
          <cell r="H872">
            <v>280030</v>
          </cell>
          <cell r="I872">
            <v>37119</v>
          </cell>
          <cell r="J872">
            <v>0</v>
          </cell>
          <cell r="L872">
            <v>37146</v>
          </cell>
          <cell r="M872" t="str">
            <v>Frau Weitkamp</v>
          </cell>
          <cell r="Q872">
            <v>0</v>
          </cell>
          <cell r="V872">
            <v>103</v>
          </cell>
          <cell r="W872">
            <v>9860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73">
          <cell r="A873" t="str">
            <v>2001-097</v>
          </cell>
          <cell r="B873">
            <v>0</v>
          </cell>
          <cell r="C873" t="str">
            <v/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L873">
            <v>0</v>
          </cell>
          <cell r="M873" t="str">
            <v/>
          </cell>
          <cell r="Q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</row>
        <row r="874">
          <cell r="A874" t="str">
            <v>2001-098</v>
          </cell>
          <cell r="B874">
            <v>0</v>
          </cell>
          <cell r="C874" t="str">
            <v/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L874">
            <v>0</v>
          </cell>
          <cell r="M874" t="str">
            <v/>
          </cell>
          <cell r="Q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</row>
        <row r="875">
          <cell r="A875" t="str">
            <v>2001-099</v>
          </cell>
          <cell r="B875">
            <v>0</v>
          </cell>
          <cell r="C875" t="str">
            <v/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L875">
            <v>0</v>
          </cell>
          <cell r="M875" t="str">
            <v/>
          </cell>
          <cell r="Q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</row>
        <row r="876">
          <cell r="A876" t="str">
            <v>2001-100</v>
          </cell>
          <cell r="B876">
            <v>0</v>
          </cell>
          <cell r="C876" t="str">
            <v/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L876">
            <v>0</v>
          </cell>
          <cell r="M876" t="str">
            <v/>
          </cell>
          <cell r="Q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</row>
        <row r="877">
          <cell r="A877" t="str">
            <v>2001-101</v>
          </cell>
          <cell r="B877">
            <v>0</v>
          </cell>
          <cell r="C877" t="str">
            <v/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L877">
            <v>0</v>
          </cell>
          <cell r="M877" t="str">
            <v/>
          </cell>
          <cell r="Q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</row>
        <row r="878">
          <cell r="A878" t="str">
            <v>2001-102</v>
          </cell>
          <cell r="B878">
            <v>0</v>
          </cell>
          <cell r="C878" t="str">
            <v/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L878">
            <v>0</v>
          </cell>
          <cell r="M878" t="str">
            <v/>
          </cell>
          <cell r="Q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</row>
        <row r="879">
          <cell r="A879" t="str">
            <v>2001-103</v>
          </cell>
          <cell r="B879">
            <v>0</v>
          </cell>
          <cell r="C879" t="str">
            <v/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L879">
            <v>0</v>
          </cell>
          <cell r="M879" t="str">
            <v/>
          </cell>
          <cell r="Q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</row>
        <row r="880">
          <cell r="A880" t="str">
            <v>2001-104</v>
          </cell>
          <cell r="B880">
            <v>0</v>
          </cell>
          <cell r="C880" t="str">
            <v/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L880">
            <v>0</v>
          </cell>
          <cell r="M880" t="str">
            <v/>
          </cell>
          <cell r="Q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</row>
        <row r="881">
          <cell r="A881" t="str">
            <v>2001-105</v>
          </cell>
          <cell r="B881">
            <v>0</v>
          </cell>
          <cell r="C881" t="str">
            <v/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L881">
            <v>0</v>
          </cell>
          <cell r="M881" t="str">
            <v/>
          </cell>
          <cell r="Q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</row>
        <row r="882">
          <cell r="A882" t="str">
            <v>2001-106</v>
          </cell>
          <cell r="B882">
            <v>0</v>
          </cell>
          <cell r="C882" t="str">
            <v/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L882">
            <v>0</v>
          </cell>
          <cell r="M882" t="str">
            <v/>
          </cell>
          <cell r="Q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</row>
        <row r="883">
          <cell r="A883" t="str">
            <v>2001-107</v>
          </cell>
          <cell r="B883">
            <v>0</v>
          </cell>
          <cell r="C883" t="str">
            <v/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L883">
            <v>0</v>
          </cell>
          <cell r="M883" t="str">
            <v/>
          </cell>
          <cell r="Q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884">
          <cell r="A884" t="str">
            <v>2001-108</v>
          </cell>
          <cell r="B884">
            <v>0</v>
          </cell>
          <cell r="C884" t="str">
            <v/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L884">
            <v>0</v>
          </cell>
          <cell r="M884" t="str">
            <v/>
          </cell>
          <cell r="Q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</row>
        <row r="885">
          <cell r="A885" t="str">
            <v>2001-109</v>
          </cell>
          <cell r="B885">
            <v>0</v>
          </cell>
          <cell r="C885" t="str">
            <v/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L885">
            <v>0</v>
          </cell>
          <cell r="M885" t="str">
            <v/>
          </cell>
          <cell r="Q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</row>
        <row r="886">
          <cell r="A886" t="str">
            <v>2001-110</v>
          </cell>
          <cell r="B886">
            <v>0</v>
          </cell>
          <cell r="C886" t="str">
            <v/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L886">
            <v>0</v>
          </cell>
          <cell r="M886" t="str">
            <v/>
          </cell>
          <cell r="Q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</row>
        <row r="887">
          <cell r="A887" t="str">
            <v>2001-111</v>
          </cell>
          <cell r="B887">
            <v>0</v>
          </cell>
          <cell r="C887" t="str">
            <v/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L887">
            <v>0</v>
          </cell>
          <cell r="M887" t="str">
            <v/>
          </cell>
          <cell r="Q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</row>
        <row r="888">
          <cell r="A888" t="str">
            <v>2001-112</v>
          </cell>
          <cell r="B888">
            <v>0</v>
          </cell>
          <cell r="C888" t="str">
            <v/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L888">
            <v>0</v>
          </cell>
          <cell r="M888" t="str">
            <v/>
          </cell>
          <cell r="Q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</row>
        <row r="889">
          <cell r="A889" t="str">
            <v>2001-113</v>
          </cell>
          <cell r="B889">
            <v>0</v>
          </cell>
          <cell r="C889" t="str">
            <v/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L889">
            <v>0</v>
          </cell>
          <cell r="M889" t="str">
            <v/>
          </cell>
          <cell r="Q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</row>
        <row r="890">
          <cell r="A890" t="str">
            <v>2001-114</v>
          </cell>
          <cell r="B890">
            <v>0</v>
          </cell>
          <cell r="C890" t="str">
            <v/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L890">
            <v>0</v>
          </cell>
          <cell r="M890" t="str">
            <v/>
          </cell>
          <cell r="Q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</row>
        <row r="891">
          <cell r="A891" t="str">
            <v>2001-115</v>
          </cell>
          <cell r="B891">
            <v>0</v>
          </cell>
          <cell r="C891" t="str">
            <v/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L891">
            <v>0</v>
          </cell>
          <cell r="M891" t="str">
            <v/>
          </cell>
          <cell r="Q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</row>
        <row r="892">
          <cell r="A892" t="str">
            <v>2001-116</v>
          </cell>
          <cell r="B892">
            <v>0</v>
          </cell>
          <cell r="C892" t="str">
            <v/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L892">
            <v>0</v>
          </cell>
          <cell r="M892" t="str">
            <v/>
          </cell>
          <cell r="Q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</row>
        <row r="893">
          <cell r="A893" t="str">
            <v>2001-117</v>
          </cell>
          <cell r="B893">
            <v>0</v>
          </cell>
          <cell r="C893" t="str">
            <v/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L893">
            <v>0</v>
          </cell>
          <cell r="M893" t="str">
            <v/>
          </cell>
          <cell r="Q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</row>
        <row r="894">
          <cell r="A894" t="str">
            <v>2001-118</v>
          </cell>
          <cell r="B894">
            <v>0</v>
          </cell>
          <cell r="C894" t="str">
            <v/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L894">
            <v>0</v>
          </cell>
          <cell r="M894" t="str">
            <v/>
          </cell>
          <cell r="Q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</row>
        <row r="895">
          <cell r="A895" t="str">
            <v>2001-119</v>
          </cell>
          <cell r="B895">
            <v>0</v>
          </cell>
          <cell r="C895" t="str">
            <v/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L895">
            <v>0</v>
          </cell>
          <cell r="M895" t="str">
            <v/>
          </cell>
          <cell r="Q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</row>
        <row r="896">
          <cell r="A896" t="str">
            <v>2001-120</v>
          </cell>
          <cell r="B896">
            <v>0</v>
          </cell>
          <cell r="C896" t="str">
            <v/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L896">
            <v>0</v>
          </cell>
          <cell r="M896" t="str">
            <v/>
          </cell>
          <cell r="Q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</row>
        <row r="897">
          <cell r="A897" t="str">
            <v>2001-121</v>
          </cell>
          <cell r="B897">
            <v>0</v>
          </cell>
          <cell r="C897" t="str">
            <v/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L897">
            <v>0</v>
          </cell>
          <cell r="M897" t="str">
            <v/>
          </cell>
          <cell r="Q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</row>
        <row r="898">
          <cell r="A898" t="str">
            <v>2001-122</v>
          </cell>
          <cell r="B898">
            <v>0</v>
          </cell>
          <cell r="C898" t="str">
            <v/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L898">
            <v>0</v>
          </cell>
          <cell r="M898" t="str">
            <v/>
          </cell>
          <cell r="Q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</row>
        <row r="899">
          <cell r="A899" t="str">
            <v>2001-123</v>
          </cell>
          <cell r="B899">
            <v>0</v>
          </cell>
          <cell r="C899" t="str">
            <v/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L899">
            <v>0</v>
          </cell>
          <cell r="M899" t="str">
            <v/>
          </cell>
          <cell r="Q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</row>
        <row r="900">
          <cell r="A900" t="str">
            <v>2001-124</v>
          </cell>
          <cell r="B900">
            <v>0</v>
          </cell>
          <cell r="C900" t="str">
            <v/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L900">
            <v>0</v>
          </cell>
          <cell r="M900" t="str">
            <v/>
          </cell>
          <cell r="Q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</row>
        <row r="901">
          <cell r="A901" t="str">
            <v>2001-125</v>
          </cell>
          <cell r="B901">
            <v>0</v>
          </cell>
          <cell r="C901" t="str">
            <v/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L901">
            <v>0</v>
          </cell>
          <cell r="M901" t="str">
            <v/>
          </cell>
          <cell r="Q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</row>
        <row r="902">
          <cell r="A902" t="str">
            <v>2001-126</v>
          </cell>
          <cell r="B902">
            <v>0</v>
          </cell>
          <cell r="C902" t="str">
            <v/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L902">
            <v>0</v>
          </cell>
          <cell r="M902" t="str">
            <v/>
          </cell>
          <cell r="Q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</row>
        <row r="903">
          <cell r="A903" t="str">
            <v>2001-127</v>
          </cell>
          <cell r="B903">
            <v>0</v>
          </cell>
          <cell r="C903" t="str">
            <v/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L903">
            <v>0</v>
          </cell>
          <cell r="M903" t="str">
            <v/>
          </cell>
          <cell r="Q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</row>
        <row r="904">
          <cell r="A904" t="str">
            <v>2001-128</v>
          </cell>
          <cell r="B904">
            <v>0</v>
          </cell>
          <cell r="C904" t="str">
            <v/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L904">
            <v>0</v>
          </cell>
          <cell r="M904" t="str">
            <v/>
          </cell>
          <cell r="Q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</row>
        <row r="905">
          <cell r="A905" t="str">
            <v>2001-129</v>
          </cell>
          <cell r="B905">
            <v>0</v>
          </cell>
          <cell r="C905" t="str">
            <v/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L905">
            <v>0</v>
          </cell>
          <cell r="M905" t="str">
            <v/>
          </cell>
          <cell r="Q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</row>
        <row r="906">
          <cell r="A906" t="str">
            <v>2001-130</v>
          </cell>
          <cell r="B906">
            <v>0</v>
          </cell>
          <cell r="C906" t="str">
            <v/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L906">
            <v>0</v>
          </cell>
          <cell r="M906" t="str">
            <v/>
          </cell>
          <cell r="Q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</row>
        <row r="907">
          <cell r="A907" t="str">
            <v>2001-131</v>
          </cell>
          <cell r="B907">
            <v>0</v>
          </cell>
          <cell r="C907" t="str">
            <v/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L907">
            <v>0</v>
          </cell>
          <cell r="M907" t="str">
            <v/>
          </cell>
          <cell r="Q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</row>
        <row r="908">
          <cell r="A908" t="str">
            <v>2001-132</v>
          </cell>
          <cell r="B908">
            <v>0</v>
          </cell>
          <cell r="C908" t="str">
            <v/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L908">
            <v>0</v>
          </cell>
          <cell r="M908" t="str">
            <v/>
          </cell>
          <cell r="Q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</row>
        <row r="909">
          <cell r="A909" t="str">
            <v>2001-133</v>
          </cell>
          <cell r="B909">
            <v>0</v>
          </cell>
          <cell r="C909" t="str">
            <v/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L909">
            <v>0</v>
          </cell>
          <cell r="M909" t="str">
            <v/>
          </cell>
          <cell r="Q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</row>
        <row r="910">
          <cell r="A910" t="str">
            <v>2001-134</v>
          </cell>
          <cell r="B910">
            <v>0</v>
          </cell>
          <cell r="C910" t="str">
            <v/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L910">
            <v>0</v>
          </cell>
          <cell r="M910" t="str">
            <v/>
          </cell>
          <cell r="Q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</row>
        <row r="911">
          <cell r="A911" t="str">
            <v>2001-135</v>
          </cell>
          <cell r="B911">
            <v>0</v>
          </cell>
          <cell r="C911" t="str">
            <v/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L911">
            <v>0</v>
          </cell>
          <cell r="M911" t="str">
            <v/>
          </cell>
          <cell r="Q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12">
          <cell r="A912" t="str">
            <v>2001-136</v>
          </cell>
          <cell r="B912">
            <v>0</v>
          </cell>
          <cell r="C912" t="str">
            <v/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L912">
            <v>0</v>
          </cell>
          <cell r="M912" t="str">
            <v/>
          </cell>
          <cell r="Q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</row>
        <row r="913">
          <cell r="A913" t="str">
            <v>2001-137</v>
          </cell>
          <cell r="B913">
            <v>0</v>
          </cell>
          <cell r="C913" t="str">
            <v/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L913">
            <v>0</v>
          </cell>
          <cell r="M913" t="str">
            <v/>
          </cell>
          <cell r="Q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</row>
        <row r="914">
          <cell r="A914" t="str">
            <v>2001-138</v>
          </cell>
          <cell r="B914">
            <v>0</v>
          </cell>
          <cell r="C914" t="str">
            <v/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L914">
            <v>0</v>
          </cell>
          <cell r="M914" t="str">
            <v/>
          </cell>
          <cell r="Q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</row>
        <row r="915">
          <cell r="A915" t="str">
            <v>2001-139</v>
          </cell>
          <cell r="B915">
            <v>0</v>
          </cell>
          <cell r="C915" t="str">
            <v/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L915">
            <v>0</v>
          </cell>
          <cell r="M915" t="str">
            <v/>
          </cell>
          <cell r="Q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</row>
        <row r="916">
          <cell r="A916" t="str">
            <v>2001-140</v>
          </cell>
          <cell r="B916">
            <v>0</v>
          </cell>
          <cell r="C916" t="str">
            <v/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L916">
            <v>0</v>
          </cell>
          <cell r="M916" t="str">
            <v/>
          </cell>
          <cell r="Q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</row>
        <row r="917">
          <cell r="A917" t="str">
            <v>2001-141</v>
          </cell>
          <cell r="B917">
            <v>0</v>
          </cell>
          <cell r="C917" t="str">
            <v/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L917">
            <v>0</v>
          </cell>
          <cell r="M917" t="str">
            <v/>
          </cell>
          <cell r="Q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</row>
        <row r="918">
          <cell r="A918" t="str">
            <v>2001-142</v>
          </cell>
          <cell r="B918">
            <v>0</v>
          </cell>
          <cell r="C918" t="str">
            <v/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L918">
            <v>0</v>
          </cell>
          <cell r="M918" t="str">
            <v/>
          </cell>
          <cell r="Q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</row>
        <row r="919">
          <cell r="A919" t="str">
            <v>2001-143</v>
          </cell>
          <cell r="B919">
            <v>0</v>
          </cell>
          <cell r="C919" t="str">
            <v/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L919">
            <v>0</v>
          </cell>
          <cell r="M919" t="str">
            <v/>
          </cell>
          <cell r="Q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</row>
        <row r="920">
          <cell r="A920" t="str">
            <v>2001-144</v>
          </cell>
          <cell r="B920">
            <v>0</v>
          </cell>
          <cell r="C920" t="str">
            <v/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L920">
            <v>0</v>
          </cell>
          <cell r="M920" t="str">
            <v/>
          </cell>
          <cell r="Q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</row>
        <row r="921">
          <cell r="A921" t="str">
            <v>2001-145</v>
          </cell>
          <cell r="B921">
            <v>0</v>
          </cell>
          <cell r="C921" t="str">
            <v/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L921">
            <v>0</v>
          </cell>
          <cell r="M921" t="str">
            <v/>
          </cell>
          <cell r="Q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</row>
        <row r="922">
          <cell r="A922" t="str">
            <v>2001-146</v>
          </cell>
          <cell r="B922">
            <v>0</v>
          </cell>
          <cell r="C922" t="str">
            <v/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L922">
            <v>0</v>
          </cell>
          <cell r="M922" t="str">
            <v/>
          </cell>
          <cell r="Q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</row>
        <row r="923">
          <cell r="A923" t="str">
            <v>2001-147</v>
          </cell>
          <cell r="B923">
            <v>0</v>
          </cell>
          <cell r="C923" t="str">
            <v/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L923">
            <v>0</v>
          </cell>
          <cell r="M923" t="str">
            <v/>
          </cell>
          <cell r="Q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</row>
        <row r="924">
          <cell r="A924" t="str">
            <v>2001-148</v>
          </cell>
          <cell r="B924">
            <v>0</v>
          </cell>
          <cell r="C924" t="str">
            <v/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L924">
            <v>0</v>
          </cell>
          <cell r="M924" t="str">
            <v/>
          </cell>
          <cell r="Q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</row>
        <row r="925">
          <cell r="A925" t="str">
            <v>2001-149</v>
          </cell>
          <cell r="B925">
            <v>0</v>
          </cell>
          <cell r="C925" t="str">
            <v/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L925">
            <v>0</v>
          </cell>
          <cell r="M925" t="str">
            <v/>
          </cell>
          <cell r="Q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</row>
        <row r="926">
          <cell r="A926" t="str">
            <v>2001-150</v>
          </cell>
          <cell r="B926">
            <v>0</v>
          </cell>
          <cell r="C926" t="str">
            <v/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L926">
            <v>0</v>
          </cell>
          <cell r="M926" t="str">
            <v/>
          </cell>
          <cell r="Q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</row>
        <row r="927">
          <cell r="A927" t="str">
            <v>2001-151</v>
          </cell>
          <cell r="B927">
            <v>0</v>
          </cell>
          <cell r="C927" t="str">
            <v/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L927">
            <v>0</v>
          </cell>
          <cell r="M927" t="str">
            <v/>
          </cell>
          <cell r="Q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</row>
        <row r="928">
          <cell r="A928" t="str">
            <v>2001-152</v>
          </cell>
          <cell r="B928">
            <v>0</v>
          </cell>
          <cell r="C928" t="str">
            <v/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L928">
            <v>0</v>
          </cell>
          <cell r="M928" t="str">
            <v/>
          </cell>
          <cell r="Q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</row>
        <row r="929">
          <cell r="A929" t="str">
            <v>2001-153</v>
          </cell>
          <cell r="B929">
            <v>0</v>
          </cell>
          <cell r="C929" t="str">
            <v/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L929">
            <v>0</v>
          </cell>
          <cell r="M929" t="str">
            <v/>
          </cell>
          <cell r="Q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</row>
        <row r="930">
          <cell r="A930" t="str">
            <v>2001-154</v>
          </cell>
          <cell r="B930">
            <v>0</v>
          </cell>
          <cell r="C930" t="str">
            <v/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L930">
            <v>0</v>
          </cell>
          <cell r="M930" t="str">
            <v/>
          </cell>
          <cell r="Q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</row>
        <row r="931">
          <cell r="A931" t="str">
            <v>2001-155</v>
          </cell>
          <cell r="B931">
            <v>0</v>
          </cell>
          <cell r="C931" t="str">
            <v/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L931">
            <v>0</v>
          </cell>
          <cell r="M931" t="str">
            <v/>
          </cell>
          <cell r="Q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</row>
        <row r="932">
          <cell r="A932" t="str">
            <v>2001-156</v>
          </cell>
          <cell r="B932">
            <v>0</v>
          </cell>
          <cell r="C932" t="str">
            <v/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L932">
            <v>0</v>
          </cell>
          <cell r="M932" t="str">
            <v/>
          </cell>
          <cell r="Q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</row>
        <row r="933">
          <cell r="A933" t="str">
            <v>2001-157</v>
          </cell>
          <cell r="B933">
            <v>0</v>
          </cell>
          <cell r="C933" t="str">
            <v/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L933">
            <v>0</v>
          </cell>
          <cell r="M933" t="str">
            <v/>
          </cell>
          <cell r="Q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</row>
        <row r="934">
          <cell r="A934" t="str">
            <v>2001-158</v>
          </cell>
          <cell r="B934">
            <v>0</v>
          </cell>
          <cell r="C934" t="str">
            <v/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L934">
            <v>0</v>
          </cell>
          <cell r="M934" t="str">
            <v/>
          </cell>
          <cell r="Q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</row>
        <row r="935">
          <cell r="A935" t="str">
            <v>2001-159</v>
          </cell>
          <cell r="B935">
            <v>0</v>
          </cell>
          <cell r="C935" t="str">
            <v/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L935">
            <v>0</v>
          </cell>
          <cell r="M935" t="str">
            <v/>
          </cell>
          <cell r="Q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</row>
        <row r="936">
          <cell r="A936" t="str">
            <v>2001-160</v>
          </cell>
          <cell r="B936">
            <v>0</v>
          </cell>
          <cell r="C936" t="str">
            <v/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L936">
            <v>0</v>
          </cell>
          <cell r="M936" t="str">
            <v/>
          </cell>
          <cell r="Q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</row>
        <row r="938">
          <cell r="E938">
            <v>225</v>
          </cell>
        </row>
      </sheetData>
      <sheetData sheetId="15">
        <row r="1">
          <cell r="A1">
            <v>18</v>
          </cell>
          <cell r="B1" t="str">
            <v>Bootsma</v>
          </cell>
          <cell r="C1" t="str">
            <v>Bouwbedrijf Bootsma bv</v>
          </cell>
          <cell r="D1" t="str">
            <v>T. Kuipers</v>
          </cell>
          <cell r="E1" t="str">
            <v>Thaborwei 4</v>
          </cell>
          <cell r="F1" t="str">
            <v>8632 WG  Tirns</v>
          </cell>
          <cell r="H1">
            <v>4</v>
          </cell>
        </row>
        <row r="2">
          <cell r="A2">
            <v>17</v>
          </cell>
          <cell r="B2" t="str">
            <v>Bosch vd</v>
          </cell>
          <cell r="C2" t="str">
            <v>Bouwbedrijf Fa.Gebr.vd.Bosch</v>
          </cell>
          <cell r="D2" t="str">
            <v>P. Spek</v>
          </cell>
          <cell r="E2" t="str">
            <v>Boeyengastrjitte 34</v>
          </cell>
          <cell r="F2" t="str">
            <v>8627 SG  Gauw</v>
          </cell>
          <cell r="H2">
            <v>3</v>
          </cell>
        </row>
        <row r="3">
          <cell r="A3">
            <v>55</v>
          </cell>
          <cell r="B3" t="str">
            <v>Breugem</v>
          </cell>
          <cell r="C3" t="str">
            <v>Heembouw Bergschenhoek bv</v>
          </cell>
          <cell r="D3" t="str">
            <v>M. Smolenaars</v>
          </cell>
          <cell r="E3" t="str">
            <v>Postbus 90</v>
          </cell>
          <cell r="F3" t="str">
            <v>2660 AB  Bergschenhoek</v>
          </cell>
          <cell r="H3">
            <v>146</v>
          </cell>
        </row>
        <row r="4">
          <cell r="A4">
            <v>14</v>
          </cell>
          <cell r="B4" t="str">
            <v>Broek vd</v>
          </cell>
          <cell r="C4" t="str">
            <v>Bouwbedrijf Gebr. vd.Broek bv</v>
          </cell>
          <cell r="D4" t="str">
            <v>T. vd. Broek</v>
          </cell>
          <cell r="E4" t="str">
            <v>Kerkeland 1</v>
          </cell>
          <cell r="F4" t="str">
            <v>6651 KN  Druten</v>
          </cell>
          <cell r="H4">
            <v>43</v>
          </cell>
        </row>
        <row r="5">
          <cell r="A5">
            <v>16</v>
          </cell>
          <cell r="B5" t="str">
            <v>Bruco</v>
          </cell>
          <cell r="C5" t="str">
            <v>Bruco Bouw Ommen bv</v>
          </cell>
          <cell r="D5" t="str">
            <v>W. Bruins</v>
          </cell>
          <cell r="E5" t="str">
            <v>Postbus 129</v>
          </cell>
          <cell r="F5" t="str">
            <v>7730 AC  Ommen</v>
          </cell>
          <cell r="G5" t="str">
            <v>Bouwbedrijf Leenstra bv</v>
          </cell>
          <cell r="H5">
            <v>17</v>
          </cell>
          <cell r="I5" t="str">
            <v>Keapwei 11</v>
          </cell>
          <cell r="J5" t="str">
            <v>8611 JL  Gaastmeer</v>
          </cell>
        </row>
        <row r="6">
          <cell r="A6">
            <v>50</v>
          </cell>
          <cell r="B6" t="str">
            <v>Clabbers</v>
          </cell>
          <cell r="C6" t="str">
            <v>Bouwbedrijf Clabbers</v>
          </cell>
          <cell r="D6" t="str">
            <v>T. vd. Pas</v>
          </cell>
          <cell r="E6" t="str">
            <v>Postbus 6098</v>
          </cell>
          <cell r="F6" t="str">
            <v>5960 AB  Horst</v>
          </cell>
          <cell r="H6">
            <v>156</v>
          </cell>
        </row>
        <row r="7">
          <cell r="A7">
            <v>53</v>
          </cell>
          <cell r="B7" t="str">
            <v>Driehoek</v>
          </cell>
          <cell r="C7" t="str">
            <v>Bouwbedrijf de Driehoek</v>
          </cell>
          <cell r="D7" t="str">
            <v>G. Everink</v>
          </cell>
          <cell r="E7" t="str">
            <v>Industriestraat 9b</v>
          </cell>
          <cell r="F7" t="str">
            <v>7141 DD  Groenlo</v>
          </cell>
          <cell r="H7">
            <v>102</v>
          </cell>
        </row>
        <row r="8">
          <cell r="A8">
            <v>19</v>
          </cell>
          <cell r="B8" t="str">
            <v>Dijkstra</v>
          </cell>
          <cell r="C8" t="str">
            <v>Dijkstra Balk bv</v>
          </cell>
          <cell r="D8" t="str">
            <v>M. Dijkstra</v>
          </cell>
          <cell r="E8" t="str">
            <v>Postbus 7</v>
          </cell>
          <cell r="F8" t="str">
            <v>8560 AA  Balk</v>
          </cell>
          <cell r="H8">
            <v>9</v>
          </cell>
        </row>
        <row r="9">
          <cell r="A9">
            <v>43</v>
          </cell>
          <cell r="B9" t="str">
            <v>Dozy</v>
          </cell>
          <cell r="E9" t="str">
            <v>Per 01-01-2001 Dealer AF</v>
          </cell>
          <cell r="H9">
            <v>89</v>
          </cell>
        </row>
        <row r="10">
          <cell r="A10">
            <v>54</v>
          </cell>
          <cell r="B10" t="str">
            <v>Elshof</v>
          </cell>
          <cell r="C10" t="str">
            <v>Elshof Bouwplan bv</v>
          </cell>
          <cell r="D10" t="str">
            <v>J. Elshof</v>
          </cell>
          <cell r="E10" t="str">
            <v>Oud Doetinhemseweg 1a</v>
          </cell>
          <cell r="F10" t="str">
            <v>7035 CR  Kilder</v>
          </cell>
          <cell r="H10">
            <v>132</v>
          </cell>
        </row>
        <row r="11">
          <cell r="A11">
            <v>22</v>
          </cell>
          <cell r="B11" t="str">
            <v>Ess van</v>
          </cell>
          <cell r="E11" t="str">
            <v>Per 01-01-2001 Dealer AF</v>
          </cell>
        </row>
        <row r="12">
          <cell r="A12">
            <v>57</v>
          </cell>
          <cell r="B12" t="str">
            <v>Gresbo</v>
          </cell>
          <cell r="C12" t="str">
            <v>Per 01-01-2001 Dealer AF</v>
          </cell>
          <cell r="E12" t="str">
            <v>Per 01-01-2001 Dealer AF</v>
          </cell>
          <cell r="H12">
            <v>153</v>
          </cell>
        </row>
        <row r="13">
          <cell r="A13">
            <v>59</v>
          </cell>
          <cell r="B13" t="str">
            <v>Grakist</v>
          </cell>
          <cell r="C13" t="str">
            <v>Bouwbedrijf Grakist bv</v>
          </cell>
          <cell r="D13" t="str">
            <v>A. Grakist</v>
          </cell>
          <cell r="E13" t="str">
            <v>Electronicaweg 17-19</v>
          </cell>
          <cell r="F13" t="str">
            <v>9503 GA  Stadskanaal</v>
          </cell>
          <cell r="H13">
            <v>255</v>
          </cell>
        </row>
        <row r="14">
          <cell r="A14">
            <v>21</v>
          </cell>
          <cell r="B14" t="str">
            <v>Groen</v>
          </cell>
          <cell r="C14" t="str">
            <v>Bouwbedrijf  Groen bv</v>
          </cell>
          <cell r="D14" t="str">
            <v>R. Groen</v>
          </cell>
          <cell r="E14" t="str">
            <v>Wijkermeerweg 47</v>
          </cell>
          <cell r="F14" t="str">
            <v>1948 NT  Beverwijk</v>
          </cell>
          <cell r="H14">
            <v>14</v>
          </cell>
        </row>
        <row r="15">
          <cell r="A15">
            <v>28</v>
          </cell>
          <cell r="B15" t="str">
            <v>Hendriks</v>
          </cell>
          <cell r="C15" t="str">
            <v>BV Bouwmij Hendriks </v>
          </cell>
          <cell r="D15" t="str">
            <v>J. Houtman</v>
          </cell>
          <cell r="E15" t="str">
            <v>Postbus 10</v>
          </cell>
          <cell r="F15" t="str">
            <v>9400 AA  Assen</v>
          </cell>
          <cell r="H15">
            <v>14</v>
          </cell>
        </row>
        <row r="16">
          <cell r="A16">
            <v>27</v>
          </cell>
          <cell r="B16" t="str">
            <v>Houtman</v>
          </cell>
          <cell r="C16" t="str">
            <v>Aannemersbedr. HA. Houtman bv</v>
          </cell>
          <cell r="D16" t="str">
            <v>J. Houtman</v>
          </cell>
          <cell r="E16" t="str">
            <v>Postbus 19</v>
          </cell>
          <cell r="F16" t="str">
            <v>8316 ZG  Marknesse</v>
          </cell>
          <cell r="H16">
            <v>15</v>
          </cell>
        </row>
        <row r="17">
          <cell r="A17">
            <v>49</v>
          </cell>
          <cell r="B17" t="str">
            <v>Jobse</v>
          </cell>
          <cell r="C17" t="str">
            <v>Bouwbedrijf J.Jobse &amp; Zn bv</v>
          </cell>
          <cell r="D17" t="str">
            <v>F. van Soelen</v>
          </cell>
          <cell r="E17" t="str">
            <v>Postbus 11</v>
          </cell>
          <cell r="F17" t="str">
            <v>4356 ZG  Oostkapelle</v>
          </cell>
          <cell r="H17">
            <v>387</v>
          </cell>
        </row>
        <row r="18">
          <cell r="A18">
            <v>47</v>
          </cell>
          <cell r="B18" t="str">
            <v>Koeleman</v>
          </cell>
          <cell r="C18" t="str">
            <v>Bouwbedrijf Koeleman bv</v>
          </cell>
          <cell r="D18" t="str">
            <v>K. Koeleman</v>
          </cell>
          <cell r="E18" t="str">
            <v>Korteraarstraat 81</v>
          </cell>
          <cell r="F18" t="str">
            <v>2461 GJ  Ter Aar</v>
          </cell>
          <cell r="H18">
            <v>95</v>
          </cell>
        </row>
        <row r="19">
          <cell r="A19">
            <v>29</v>
          </cell>
          <cell r="B19" t="str">
            <v>Krijger</v>
          </cell>
          <cell r="C19" t="str">
            <v>Krijger Bouwbedrijf bv</v>
          </cell>
          <cell r="D19" t="str">
            <v>T. Krijger</v>
          </cell>
          <cell r="E19" t="str">
            <v>Zuidplantsoen 2-4</v>
          </cell>
          <cell r="F19" t="str">
            <v>4693 BC  Poortvliet</v>
          </cell>
          <cell r="H19">
            <v>145</v>
          </cell>
        </row>
        <row r="20">
          <cell r="A20">
            <v>32</v>
          </cell>
          <cell r="B20" t="str">
            <v>Leenstra</v>
          </cell>
          <cell r="C20" t="str">
            <v>Bouwbedrijf Leenstra bv</v>
          </cell>
          <cell r="D20" t="str">
            <v>W. Leenstra</v>
          </cell>
          <cell r="E20" t="str">
            <v>Keapwei 11</v>
          </cell>
          <cell r="F20" t="str">
            <v>8611 JL  Gaastmeer</v>
          </cell>
          <cell r="H20">
            <v>19</v>
          </cell>
        </row>
        <row r="21">
          <cell r="A21">
            <v>39</v>
          </cell>
          <cell r="B21" t="str">
            <v>Loohuis</v>
          </cell>
          <cell r="C21" t="str">
            <v>Loohuis Bouwbedrijf bv</v>
          </cell>
          <cell r="E21" t="str">
            <v>Postbus 1</v>
          </cell>
          <cell r="F21" t="str">
            <v>8110 AA  Heeten</v>
          </cell>
          <cell r="H21">
            <v>136</v>
          </cell>
        </row>
        <row r="22">
          <cell r="A22">
            <v>10</v>
          </cell>
          <cell r="B22" t="str">
            <v>Plannon</v>
          </cell>
          <cell r="C22" t="str">
            <v>Bouwbedrijf ter Reehorst bv</v>
          </cell>
          <cell r="D22" t="str">
            <v>M. ter Reehorst</v>
          </cell>
          <cell r="E22" t="str">
            <v>L.v.Nifterlake 137</v>
          </cell>
          <cell r="F22" t="str">
            <v>3612 BR  Tienhoven</v>
          </cell>
          <cell r="H22">
            <v>83</v>
          </cell>
        </row>
        <row r="23">
          <cell r="A23">
            <v>35</v>
          </cell>
          <cell r="B23" t="str">
            <v>Reehorst ter</v>
          </cell>
          <cell r="C23" t="str">
            <v>Bouwbedrijf ter Reehorst bv</v>
          </cell>
          <cell r="D23" t="str">
            <v>M. ter Reehorst</v>
          </cell>
          <cell r="E23" t="str">
            <v>L.v.Nifterlake 137</v>
          </cell>
          <cell r="F23" t="str">
            <v>3612 BR  Tienhoven</v>
          </cell>
          <cell r="H23">
            <v>83</v>
          </cell>
        </row>
        <row r="24">
          <cell r="A24">
            <v>36</v>
          </cell>
          <cell r="B24" t="str">
            <v>Roggeband</v>
          </cell>
          <cell r="C24" t="str">
            <v>Bouwbedrijf Roggeband bv</v>
          </cell>
          <cell r="D24" t="str">
            <v>J. Roggeband</v>
          </cell>
          <cell r="E24" t="str">
            <v>Roompotstraat 7</v>
          </cell>
          <cell r="F24" t="str">
            <v>4301 RE  Zierikzee</v>
          </cell>
          <cell r="H24">
            <v>70</v>
          </cell>
        </row>
        <row r="25">
          <cell r="A25">
            <v>37</v>
          </cell>
          <cell r="B25" t="str">
            <v>Schellekens</v>
          </cell>
          <cell r="C25" t="str">
            <v>Bouwbedrijf Schellekens bv</v>
          </cell>
          <cell r="D25" t="str">
            <v>T, Schellekens</v>
          </cell>
          <cell r="E25" t="str">
            <v>Postbus 87</v>
          </cell>
          <cell r="F25" t="str">
            <v>5480 AB  Schijndel</v>
          </cell>
          <cell r="H25">
            <v>26</v>
          </cell>
        </row>
        <row r="26">
          <cell r="A26">
            <v>48</v>
          </cell>
          <cell r="B26" t="str">
            <v>Sluis/Haan</v>
          </cell>
          <cell r="C26" t="str">
            <v>vd.Sluis/de Haan</v>
          </cell>
          <cell r="D26" t="str">
            <v>H. Radersma</v>
          </cell>
          <cell r="E26" t="str">
            <v>Postbus 30</v>
          </cell>
          <cell r="F26" t="str">
            <v>9000 AA  Grou</v>
          </cell>
          <cell r="H26">
            <v>97</v>
          </cell>
        </row>
        <row r="27">
          <cell r="A27">
            <v>41</v>
          </cell>
          <cell r="B27" t="str">
            <v>SH / vd.Sluis </v>
          </cell>
          <cell r="C27" t="str">
            <v>SH / vd.Sluis </v>
          </cell>
          <cell r="D27" t="str">
            <v>M. Scholtens</v>
          </cell>
          <cell r="E27" t="str">
            <v>Postbus 178</v>
          </cell>
          <cell r="F27" t="str">
            <v>7440 AD  Nijverdal</v>
          </cell>
          <cell r="H27">
            <v>33</v>
          </cell>
        </row>
        <row r="28">
          <cell r="A28">
            <v>38</v>
          </cell>
          <cell r="B28" t="str">
            <v>Stegeman</v>
          </cell>
          <cell r="C28" t="str">
            <v>Bouwbedrijf Stegeman bv</v>
          </cell>
          <cell r="D28" t="str">
            <v>M. Scholtens</v>
          </cell>
          <cell r="E28" t="str">
            <v>Postbus 178</v>
          </cell>
          <cell r="F28" t="str">
            <v>7440 AD  Nijverdal</v>
          </cell>
          <cell r="H28">
            <v>33</v>
          </cell>
        </row>
        <row r="29">
          <cell r="A29">
            <v>40</v>
          </cell>
          <cell r="B29" t="str">
            <v>Straat</v>
          </cell>
          <cell r="C29" t="str">
            <v>Straat vof</v>
          </cell>
          <cell r="D29" t="str">
            <v>R. Sleuring</v>
          </cell>
          <cell r="E29" t="str">
            <v>Uithuizerweg 19</v>
          </cell>
          <cell r="F29" t="str">
            <v>9982 ND  Uithuizermeeden</v>
          </cell>
          <cell r="G29" t="str">
            <v>073-5117292</v>
          </cell>
          <cell r="H29">
            <v>103</v>
          </cell>
        </row>
        <row r="30">
          <cell r="A30">
            <v>60</v>
          </cell>
          <cell r="B30" t="str">
            <v>Tops</v>
          </cell>
          <cell r="C30" t="str">
            <v>Tops Bouwplanontwikkeling VOF</v>
          </cell>
          <cell r="D30" t="str">
            <v>H. Tops</v>
          </cell>
          <cell r="E30" t="str">
            <v>Schaepmanlaan 16</v>
          </cell>
          <cell r="F30" t="str">
            <v>5252 AV  Vlijmen</v>
          </cell>
          <cell r="G30" t="str">
            <v>073-5117292</v>
          </cell>
          <cell r="H30" t="str">
            <v>073-5118210</v>
          </cell>
        </row>
        <row r="31">
          <cell r="A31">
            <v>42</v>
          </cell>
          <cell r="B31" t="str">
            <v>Tervoort</v>
          </cell>
          <cell r="C31" t="str">
            <v>Tervoort's Bouwbedrijf bv.</v>
          </cell>
          <cell r="D31" t="str">
            <v>H. Dekker</v>
          </cell>
          <cell r="E31" t="str">
            <v>Postbus 82</v>
          </cell>
          <cell r="F31" t="str">
            <v>1930 AB  Egmond aan Zee</v>
          </cell>
          <cell r="H31">
            <v>68</v>
          </cell>
          <cell r="I31" t="str">
            <v>Postbus 240</v>
          </cell>
          <cell r="J31" t="str">
            <v>7460  AE  Rijssen</v>
          </cell>
        </row>
        <row r="32">
          <cell r="A32">
            <v>98</v>
          </cell>
          <cell r="B32" t="str">
            <v>Vastbouw  Gronau</v>
          </cell>
          <cell r="C32" t="str">
            <v>Vastbouw  Gronau</v>
          </cell>
          <cell r="F32" t="str">
            <v>Herr Broerema</v>
          </cell>
          <cell r="I32" t="str">
            <v>Postbus 240</v>
          </cell>
          <cell r="J32" t="str">
            <v>7460  AE  Rijssen</v>
          </cell>
        </row>
        <row r="33">
          <cell r="A33">
            <v>97</v>
          </cell>
          <cell r="B33" t="str">
            <v>Vastbouw Rijssen</v>
          </cell>
          <cell r="C33" t="str">
            <v>Vastbouw Rijssen</v>
          </cell>
          <cell r="E33" t="str">
            <v>Postbus 3160</v>
          </cell>
          <cell r="F33" t="str">
            <v>3760 DD  Soest</v>
          </cell>
        </row>
        <row r="34">
          <cell r="A34">
            <v>56</v>
          </cell>
          <cell r="B34" t="str">
            <v>Heembouw</v>
          </cell>
          <cell r="C34" t="str">
            <v>Heembouw Higler</v>
          </cell>
          <cell r="D34" t="str">
            <v>B. Waalboer</v>
          </cell>
          <cell r="E34" t="str">
            <v>Postbus 3160</v>
          </cell>
          <cell r="F34" t="str">
            <v>3760 DD  Soest</v>
          </cell>
          <cell r="H34">
            <v>135</v>
          </cell>
        </row>
        <row r="35">
          <cell r="A35">
            <v>52</v>
          </cell>
          <cell r="B35" t="str">
            <v>Waalboer</v>
          </cell>
          <cell r="C35" t="str">
            <v>Aannemingsbedrijf Waalboer bv</v>
          </cell>
          <cell r="D35" t="str">
            <v>B. Waalboer</v>
          </cell>
          <cell r="E35" t="str">
            <v>Chr. Huygensweg 38</v>
          </cell>
          <cell r="F35" t="str">
            <v>3225  LD Hellevoetsluis</v>
          </cell>
          <cell r="H35">
            <v>135</v>
          </cell>
        </row>
        <row r="36">
          <cell r="A36">
            <v>45</v>
          </cell>
          <cell r="B36" t="str">
            <v>Ten Tije </v>
          </cell>
          <cell r="C36" t="str">
            <v>Per 01-01-2001 Dealer AF</v>
          </cell>
          <cell r="D36" t="str">
            <v>J. Morsink</v>
          </cell>
          <cell r="E36" t="str">
            <v>Postbus 497</v>
          </cell>
          <cell r="F36" t="str">
            <v>7600 AL  Almelo</v>
          </cell>
          <cell r="H36">
            <v>134</v>
          </cell>
        </row>
        <row r="37">
          <cell r="A37">
            <v>77</v>
          </cell>
          <cell r="B37" t="str">
            <v>Frontteam</v>
          </cell>
          <cell r="C37" t="str">
            <v>Frontteam bv</v>
          </cell>
          <cell r="D37" t="str">
            <v>J. Morsink</v>
          </cell>
          <cell r="E37" t="str">
            <v>Postbus 497</v>
          </cell>
          <cell r="F37" t="str">
            <v>7600 AL  Almelo</v>
          </cell>
        </row>
        <row r="38">
          <cell r="A38">
            <v>78</v>
          </cell>
          <cell r="B38" t="str">
            <v>JHK</v>
          </cell>
          <cell r="C38" t="str">
            <v>J.H.K. bv.</v>
          </cell>
          <cell r="D38" t="str">
            <v>B. Lawant</v>
          </cell>
          <cell r="E38" t="str">
            <v>Postbus 98</v>
          </cell>
          <cell r="F38" t="str">
            <v>8400 AB  Gorredijk</v>
          </cell>
        </row>
        <row r="39">
          <cell r="A39">
            <v>79</v>
          </cell>
          <cell r="B39" t="str">
            <v>Polyplus</v>
          </cell>
          <cell r="C39" t="str">
            <v>Polyplus kunststoffen bv</v>
          </cell>
          <cell r="D39" t="str">
            <v>G. Schokker</v>
          </cell>
          <cell r="E39" t="str">
            <v>Pottenbakkersstraat 20</v>
          </cell>
          <cell r="F39" t="str">
            <v>9403 VK  Assen</v>
          </cell>
        </row>
        <row r="40">
          <cell r="A40">
            <v>75</v>
          </cell>
          <cell r="B40" t="str">
            <v>Ytong</v>
          </cell>
          <cell r="C40" t="str">
            <v>Ytong Nederland bv</v>
          </cell>
          <cell r="D40" t="str">
            <v>W. v.Emmerik</v>
          </cell>
          <cell r="E40" t="str">
            <v>Postbus 23</v>
          </cell>
          <cell r="F40" t="str">
            <v>4200 AA  Gorinchem</v>
          </cell>
        </row>
        <row r="41">
          <cell r="A41">
            <v>81</v>
          </cell>
          <cell r="B41" t="str">
            <v>Peree</v>
          </cell>
          <cell r="C41" t="str">
            <v>Ing.buro Peree bv.</v>
          </cell>
          <cell r="D41" t="str">
            <v>Gert Wijnout</v>
          </cell>
          <cell r="E41" t="str">
            <v>Postbus 24</v>
          </cell>
          <cell r="F41" t="str">
            <v>7213 ZG  Gorssel</v>
          </cell>
        </row>
        <row r="42">
          <cell r="A42">
            <v>80</v>
          </cell>
          <cell r="B42" t="str">
            <v>Remco</v>
          </cell>
          <cell r="C42" t="str">
            <v>Remco Enschede bv.</v>
          </cell>
          <cell r="D42" t="str">
            <v>M. Oud</v>
          </cell>
          <cell r="E42" t="str">
            <v>Postbus 275</v>
          </cell>
          <cell r="F42" t="str">
            <v>7500 AG  Enschede</v>
          </cell>
        </row>
        <row r="43">
          <cell r="A43">
            <v>89</v>
          </cell>
          <cell r="B43" t="str">
            <v>VBI</v>
          </cell>
          <cell r="C43" t="str">
            <v>VBI Verkoopmaatschappij bv</v>
          </cell>
          <cell r="D43" t="str">
            <v>J. Niemeijer</v>
          </cell>
          <cell r="E43" t="str">
            <v>Postbus 31</v>
          </cell>
          <cell r="F43" t="str">
            <v>6850 AA  Huissen</v>
          </cell>
        </row>
        <row r="44">
          <cell r="A44">
            <v>12</v>
          </cell>
          <cell r="B44" t="str">
            <v>Brink</v>
          </cell>
          <cell r="C44" t="str">
            <v>Brink Luchtverwarming</v>
          </cell>
          <cell r="D44" t="str">
            <v>L. Nijland</v>
          </cell>
          <cell r="E44" t="str">
            <v>Postbus 24</v>
          </cell>
          <cell r="F44" t="str">
            <v>7950 AA  Staphorst</v>
          </cell>
        </row>
        <row r="45">
          <cell r="B45" t="str">
            <v>Herr Heckmann</v>
          </cell>
          <cell r="C45" t="str">
            <v>0221-3768418</v>
          </cell>
          <cell r="D45" t="str">
            <v>0221-3768419</v>
          </cell>
          <cell r="E45" t="str">
            <v>Köln</v>
          </cell>
          <cell r="F45" t="str">
            <v>Viterra Baupartner AG, NL Gelsenkirchen, Alexander von Humboldtstr. , 45896 Gelsenkirchen, Haus Veba öl AG.</v>
          </cell>
        </row>
        <row r="46">
          <cell r="B46" t="str">
            <v>Herr Jentsch</v>
          </cell>
          <cell r="C46" t="str">
            <v>0209-606-7056</v>
          </cell>
          <cell r="D46" t="str">
            <v>0209-606-7816</v>
          </cell>
          <cell r="E46" t="str">
            <v>0209-606-7233</v>
          </cell>
          <cell r="F46" t="str">
            <v>Viterra Baupartner AG, NL Gelsenkirchen, Alexander von Humboldtstr. , 45896 Gelsenkirchen, Haus Veba öl AG.</v>
          </cell>
        </row>
        <row r="47">
          <cell r="B47" t="str">
            <v>Herr Kuppe</v>
          </cell>
          <cell r="F47" t="str">
            <v>Derhard</v>
          </cell>
        </row>
        <row r="48">
          <cell r="B48" t="str">
            <v>Herr Schmalhaus</v>
          </cell>
        </row>
        <row r="49">
          <cell r="B49" t="str">
            <v>Herr Sturm</v>
          </cell>
          <cell r="C49" t="str">
            <v>0234314-2417</v>
          </cell>
          <cell r="D49" t="str">
            <v>0234314-2836</v>
          </cell>
        </row>
        <row r="50">
          <cell r="B50" t="str">
            <v>Herr Wallmeier</v>
          </cell>
          <cell r="C50" t="str">
            <v>0234314-2417</v>
          </cell>
          <cell r="D50" t="str">
            <v>0234314-2836</v>
          </cell>
        </row>
        <row r="51">
          <cell r="B51" t="str">
            <v>Herr Walter</v>
          </cell>
        </row>
        <row r="52">
          <cell r="A52">
            <v>99</v>
          </cell>
          <cell r="B52" t="str">
            <v>Herr Wippermann</v>
          </cell>
          <cell r="E52" t="str">
            <v>Herr Pospiech</v>
          </cell>
          <cell r="F52" t="str">
            <v>0234-314-2830</v>
          </cell>
          <cell r="G52" t="str">
            <v>0234-314-1315</v>
          </cell>
        </row>
        <row r="53">
          <cell r="A53">
            <v>99</v>
          </cell>
          <cell r="B53" t="str">
            <v>Viterra</v>
          </cell>
          <cell r="C53" t="str">
            <v>0201-459-3608</v>
          </cell>
          <cell r="D53" t="str">
            <v>0201-459-3600</v>
          </cell>
          <cell r="E53" t="str">
            <v>Herr Pospiech</v>
          </cell>
          <cell r="F53" t="str">
            <v>0234-314-2830</v>
          </cell>
          <cell r="G53" t="str">
            <v>0234-314-1315</v>
          </cell>
        </row>
        <row r="54">
          <cell r="B54" t="str">
            <v>Herr Zurek</v>
          </cell>
          <cell r="C54" t="str">
            <v>0201-459-3608</v>
          </cell>
          <cell r="D54" t="str">
            <v>0201-459-3600</v>
          </cell>
          <cell r="E54" t="str">
            <v>0201-459-3602</v>
          </cell>
          <cell r="F54" t="str">
            <v>Viterra Baupartner AG, NL Essen, R.v.Bennigsen-Förder-Platz 1, 45131 Essen</v>
          </cell>
        </row>
        <row r="58">
          <cell r="A58">
            <v>1</v>
          </cell>
          <cell r="B58">
            <v>2</v>
          </cell>
          <cell r="C58">
            <v>3</v>
          </cell>
          <cell r="D58">
            <v>4</v>
          </cell>
          <cell r="E58">
            <v>5</v>
          </cell>
          <cell r="F58">
            <v>6</v>
          </cell>
          <cell r="G58">
            <v>7</v>
          </cell>
          <cell r="H58">
            <v>8</v>
          </cell>
          <cell r="I58">
            <v>9</v>
          </cell>
          <cell r="J58">
            <v>10</v>
          </cell>
          <cell r="K58">
            <v>11</v>
          </cell>
          <cell r="L58">
            <v>12</v>
          </cell>
          <cell r="M58">
            <v>13</v>
          </cell>
          <cell r="N58">
            <v>14</v>
          </cell>
          <cell r="O58">
            <v>15</v>
          </cell>
          <cell r="P58">
            <v>16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</row>
        <row r="61">
          <cell r="H61">
            <v>200</v>
          </cell>
          <cell r="I61" t="str">
            <v>Niederlassung</v>
          </cell>
          <cell r="J61" t="str">
            <v>NL-Leiter</v>
          </cell>
          <cell r="K61" t="str">
            <v>Planer usw</v>
          </cell>
          <cell r="L61" t="str">
            <v>Tel. </v>
          </cell>
          <cell r="M61" t="str">
            <v>Fax</v>
          </cell>
          <cell r="N61" t="str">
            <v>Handy</v>
          </cell>
          <cell r="O61" t="str">
            <v>Adresse</v>
          </cell>
          <cell r="P61" t="str">
            <v>Zeitl.Adress</v>
          </cell>
        </row>
        <row r="62">
          <cell r="H62">
            <v>200</v>
          </cell>
          <cell r="I62" t="str">
            <v>Niederlassung</v>
          </cell>
          <cell r="J62" t="str">
            <v>NL-Leiter</v>
          </cell>
          <cell r="K62" t="str">
            <v>Planer usw</v>
          </cell>
          <cell r="L62" t="str">
            <v>Tel. </v>
          </cell>
          <cell r="M62" t="str">
            <v>Fax</v>
          </cell>
          <cell r="N62" t="str">
            <v>Handy</v>
          </cell>
          <cell r="O62" t="str">
            <v>Adresse</v>
          </cell>
          <cell r="P62" t="str">
            <v>Zeitl.Adress</v>
          </cell>
        </row>
        <row r="63">
          <cell r="C63" t="str">
            <v>Viterra Baupartner AG</v>
          </cell>
          <cell r="D63" t="str">
            <v>Niederlassung  Berlin</v>
          </cell>
          <cell r="E63" t="str">
            <v>Robert-Koch-Platz 4</v>
          </cell>
          <cell r="F63" t="str">
            <v>D-10115 Berlin</v>
          </cell>
          <cell r="H63">
            <v>200</v>
          </cell>
          <cell r="I63" t="str">
            <v>Berlin</v>
          </cell>
          <cell r="J63" t="str">
            <v>A</v>
          </cell>
          <cell r="K63" t="str">
            <v>Zentrale</v>
          </cell>
          <cell r="L63" t="str">
            <v>030-284446-0</v>
          </cell>
          <cell r="M63" t="str">
            <v>030-284446-66</v>
          </cell>
          <cell r="O63" t="str">
            <v>Robert-Koch-Platz 4</v>
          </cell>
          <cell r="P63" t="str">
            <v>D-10115 Berlin</v>
          </cell>
        </row>
        <row r="64">
          <cell r="C64" t="str">
            <v>Viterra Baupartner AG</v>
          </cell>
          <cell r="D64" t="str">
            <v>Niederlassung  Berlin</v>
          </cell>
          <cell r="E64" t="str">
            <v>Robert-Koch-Platz 4</v>
          </cell>
          <cell r="F64" t="str">
            <v>D-10115 Berlin</v>
          </cell>
          <cell r="H64">
            <v>200</v>
          </cell>
          <cell r="I64" t="str">
            <v>Berlin</v>
          </cell>
          <cell r="J64" t="str">
            <v>A</v>
          </cell>
          <cell r="K64" t="str">
            <v>Zentrale</v>
          </cell>
          <cell r="L64" t="str">
            <v>030-284446-0</v>
          </cell>
          <cell r="M64" t="str">
            <v>030-284446-66</v>
          </cell>
          <cell r="N64" t="str">
            <v>0177-6782122</v>
          </cell>
          <cell r="O64" t="str">
            <v>Robert-Koch-Platz 4</v>
          </cell>
          <cell r="P64" t="str">
            <v>D-10115 Berlin</v>
          </cell>
        </row>
        <row r="65">
          <cell r="C65" t="str">
            <v>Viterra Baupartner AG</v>
          </cell>
          <cell r="D65" t="str">
            <v>Niederlassung  Berlin</v>
          </cell>
          <cell r="E65" t="str">
            <v>Robert-Koch-Platz 4</v>
          </cell>
          <cell r="F65" t="str">
            <v>D-10115 Berlin</v>
          </cell>
          <cell r="H65">
            <v>200</v>
          </cell>
          <cell r="I65" t="str">
            <v>Berlin</v>
          </cell>
          <cell r="J65" t="str">
            <v>Herr Ramm</v>
          </cell>
          <cell r="K65" t="str">
            <v>Frau Krampe</v>
          </cell>
          <cell r="L65" t="str">
            <v>030-284446-10</v>
          </cell>
          <cell r="M65" t="str">
            <v>030-284446-66</v>
          </cell>
          <cell r="N65" t="str">
            <v>0177-6782122</v>
          </cell>
          <cell r="O65" t="str">
            <v>Robert-Koch-Platz 4</v>
          </cell>
          <cell r="P65" t="str">
            <v>D-10115 Berlin</v>
          </cell>
        </row>
        <row r="66">
          <cell r="C66" t="str">
            <v>Viterra Baupartner AG</v>
          </cell>
          <cell r="D66" t="str">
            <v>Niederlassung  Berlin</v>
          </cell>
          <cell r="E66" t="str">
            <v>Robert-Koch-Platz 4</v>
          </cell>
          <cell r="F66" t="str">
            <v>D-10115 Berlin</v>
          </cell>
          <cell r="H66">
            <v>200</v>
          </cell>
          <cell r="I66" t="str">
            <v>Berlin</v>
          </cell>
          <cell r="K66" t="str">
            <v>Frau Krampe</v>
          </cell>
          <cell r="L66" t="str">
            <v>030-284446-11</v>
          </cell>
          <cell r="M66" t="str">
            <v>030-284446-66</v>
          </cell>
          <cell r="N66" t="str">
            <v>0171-8140820</v>
          </cell>
          <cell r="O66" t="str">
            <v>Robert-Koch-Platz 4</v>
          </cell>
          <cell r="P66" t="str">
            <v>D-10115 Berlin</v>
          </cell>
        </row>
        <row r="67">
          <cell r="C67" t="str">
            <v>Viterra Baupartner AG</v>
          </cell>
          <cell r="D67" t="str">
            <v>Niederlassung  Berlin</v>
          </cell>
          <cell r="E67" t="str">
            <v>Robert-Koch-Platz 4</v>
          </cell>
          <cell r="F67" t="str">
            <v>D-10115 Berlin</v>
          </cell>
          <cell r="H67">
            <v>200</v>
          </cell>
          <cell r="I67" t="str">
            <v>Berlin</v>
          </cell>
          <cell r="K67" t="str">
            <v>Herr Höfler</v>
          </cell>
          <cell r="L67" t="str">
            <v>030-284446-15</v>
          </cell>
          <cell r="M67" t="str">
            <v>030-284446-66</v>
          </cell>
          <cell r="N67" t="str">
            <v>0177-6772251</v>
          </cell>
          <cell r="O67" t="str">
            <v>Robert-Koch-Platz 4</v>
          </cell>
          <cell r="P67" t="str">
            <v>D-10115 Berlin</v>
          </cell>
        </row>
        <row r="68">
          <cell r="A68">
            <v>123</v>
          </cell>
          <cell r="C68" t="str">
            <v>Viterra Baupartner AG</v>
          </cell>
          <cell r="D68" t="str">
            <v>Niederlassung  Berlin</v>
          </cell>
          <cell r="E68" t="str">
            <v>Robert-Koch-Platz 4</v>
          </cell>
          <cell r="F68" t="str">
            <v>D-10115 Berlin</v>
          </cell>
          <cell r="H68">
            <v>200</v>
          </cell>
          <cell r="I68" t="str">
            <v>Berlin</v>
          </cell>
          <cell r="K68" t="str">
            <v>Herr Hüchstädt</v>
          </cell>
          <cell r="L68" t="str">
            <v>030-284446-21</v>
          </cell>
          <cell r="M68" t="str">
            <v>030-284446-66</v>
          </cell>
          <cell r="N68" t="str">
            <v>0177-5988305</v>
          </cell>
          <cell r="O68" t="str">
            <v>Robert-Koch-Platz 4</v>
          </cell>
          <cell r="P68" t="str">
            <v>D-10115 Berlin</v>
          </cell>
        </row>
        <row r="69">
          <cell r="A69">
            <v>123</v>
          </cell>
          <cell r="C69" t="str">
            <v>Viterra Baupartner AG</v>
          </cell>
          <cell r="D69" t="str">
            <v>Niederlassung  Berlin</v>
          </cell>
          <cell r="E69" t="str">
            <v>Robert-Koch-Platz 4</v>
          </cell>
          <cell r="F69" t="str">
            <v>D-10115 Berlin</v>
          </cell>
          <cell r="H69">
            <v>200</v>
          </cell>
          <cell r="I69" t="str">
            <v>Berlin</v>
          </cell>
          <cell r="K69" t="str">
            <v>Herr Linz</v>
          </cell>
          <cell r="L69" t="str">
            <v>030-284446-23</v>
          </cell>
          <cell r="M69" t="str">
            <v>030-284446-66</v>
          </cell>
          <cell r="N69" t="str">
            <v>0177-5988306</v>
          </cell>
          <cell r="O69" t="str">
            <v>Robert-Koch-Platz 4</v>
          </cell>
          <cell r="P69" t="str">
            <v>D-10115 Berlin</v>
          </cell>
        </row>
        <row r="70">
          <cell r="C70" t="str">
            <v>Viterra Baupartner AG</v>
          </cell>
          <cell r="D70" t="str">
            <v>Niederlassung  Berlin</v>
          </cell>
          <cell r="E70" t="str">
            <v>Robert-Koch-Platz 4</v>
          </cell>
          <cell r="F70" t="str">
            <v>D-10115 Berlin</v>
          </cell>
          <cell r="H70">
            <v>200</v>
          </cell>
          <cell r="I70" t="str">
            <v>Berlin</v>
          </cell>
          <cell r="J70" t="str">
            <v>Herr Wagener</v>
          </cell>
          <cell r="K70" t="str">
            <v>Herr Peschke</v>
          </cell>
          <cell r="L70" t="str">
            <v>030-284446-46</v>
          </cell>
          <cell r="M70" t="str">
            <v>030-284446-66</v>
          </cell>
          <cell r="N70" t="str">
            <v>0177-5988306</v>
          </cell>
          <cell r="O70" t="str">
            <v>Robert-Koch-Platz 4</v>
          </cell>
          <cell r="P70" t="str">
            <v>D-10115 Berlin</v>
          </cell>
        </row>
        <row r="71">
          <cell r="A71">
            <v>120</v>
          </cell>
          <cell r="C71" t="str">
            <v>Viterra Baupartner AG</v>
          </cell>
          <cell r="D71" t="str">
            <v>Niederlassung  Bochum</v>
          </cell>
          <cell r="E71" t="str">
            <v>Philippstr 3 </v>
          </cell>
          <cell r="F71" t="str">
            <v>D-44803 Bochum</v>
          </cell>
          <cell r="H71">
            <v>200</v>
          </cell>
          <cell r="I71" t="str">
            <v>Bochum</v>
          </cell>
          <cell r="J71" t="str">
            <v>Herr Wagener</v>
          </cell>
          <cell r="K71" t="str">
            <v>Herr Bitting</v>
          </cell>
          <cell r="L71" t="str">
            <v>0234-314-2431</v>
          </cell>
          <cell r="M71" t="str">
            <v>0234-314-1315</v>
          </cell>
          <cell r="N71" t="str">
            <v>0171-8167295</v>
          </cell>
          <cell r="O71" t="str">
            <v>Philippstr 3 </v>
          </cell>
          <cell r="P71" t="str">
            <v>D-44803 Bochum</v>
          </cell>
        </row>
        <row r="72">
          <cell r="A72">
            <v>120</v>
          </cell>
          <cell r="C72" t="str">
            <v>Viterra Baupartner AG</v>
          </cell>
          <cell r="D72" t="str">
            <v>Niederlassung  Bochum</v>
          </cell>
          <cell r="E72" t="str">
            <v>Philippstr 3 </v>
          </cell>
          <cell r="F72" t="str">
            <v>D-44803 Bochum</v>
          </cell>
          <cell r="H72">
            <v>200</v>
          </cell>
          <cell r="I72" t="str">
            <v>Bochum</v>
          </cell>
          <cell r="K72" t="str">
            <v>Herr Bitting</v>
          </cell>
          <cell r="L72" t="str">
            <v>0234-314-2431</v>
          </cell>
          <cell r="M72" t="str">
            <v>0234-314-1315</v>
          </cell>
          <cell r="O72" t="str">
            <v>Philippstr 3 </v>
          </cell>
          <cell r="P72" t="str">
            <v>D-44803 Bochum</v>
          </cell>
        </row>
        <row r="73">
          <cell r="C73" t="str">
            <v>Viterra Baupartner AG</v>
          </cell>
          <cell r="D73" t="str">
            <v>Niederlassung  Bochum</v>
          </cell>
          <cell r="E73" t="str">
            <v>Philippstr 3 </v>
          </cell>
          <cell r="F73" t="str">
            <v>D-44803 Bochum</v>
          </cell>
          <cell r="H73">
            <v>200</v>
          </cell>
          <cell r="I73" t="str">
            <v>Bochum</v>
          </cell>
          <cell r="K73" t="str">
            <v>Frau Förster</v>
          </cell>
          <cell r="L73" t="str">
            <v>0234-314-2446</v>
          </cell>
          <cell r="M73" t="str">
            <v>0234-314-1315</v>
          </cell>
          <cell r="O73" t="str">
            <v>Philippstr 3 </v>
          </cell>
          <cell r="P73" t="str">
            <v>D-44803 Bochum</v>
          </cell>
        </row>
        <row r="74">
          <cell r="C74" t="str">
            <v>Viterra Baupartner AG</v>
          </cell>
          <cell r="D74" t="str">
            <v>Niederlassung  Bochum</v>
          </cell>
          <cell r="E74" t="str">
            <v>Philippstr 3</v>
          </cell>
          <cell r="F74" t="str">
            <v>D-44803 Bochum</v>
          </cell>
          <cell r="H74">
            <v>200</v>
          </cell>
          <cell r="I74" t="str">
            <v>Bochum</v>
          </cell>
          <cell r="K74" t="str">
            <v>Frau Harmsen</v>
          </cell>
          <cell r="L74" t="str">
            <v>0234-314-2419</v>
          </cell>
          <cell r="M74" t="str">
            <v>0234-314-1315</v>
          </cell>
          <cell r="N74" t="str">
            <v>0177-6028384</v>
          </cell>
          <cell r="O74" t="str">
            <v>Philippstr 3</v>
          </cell>
          <cell r="P74" t="str">
            <v>D-44803 Bochum</v>
          </cell>
        </row>
        <row r="75">
          <cell r="C75" t="str">
            <v>Viterra Baupartner AG</v>
          </cell>
          <cell r="D75" t="str">
            <v>Niederlassung  Bochum</v>
          </cell>
          <cell r="E75" t="str">
            <v>Philippstr 3</v>
          </cell>
          <cell r="F75" t="str">
            <v>D-44803 Bochum</v>
          </cell>
          <cell r="H75">
            <v>200</v>
          </cell>
          <cell r="I75" t="str">
            <v>Bochum</v>
          </cell>
          <cell r="K75" t="str">
            <v>Frau Krewett</v>
          </cell>
          <cell r="L75" t="str">
            <v>0234-314-1765</v>
          </cell>
          <cell r="M75" t="str">
            <v>0234-314-1315</v>
          </cell>
          <cell r="N75" t="str">
            <v>0177-6028384</v>
          </cell>
          <cell r="O75" t="str">
            <v>Philippstr 3</v>
          </cell>
          <cell r="P75" t="str">
            <v>D-44803 Bochum</v>
          </cell>
        </row>
        <row r="76">
          <cell r="A76">
            <v>104</v>
          </cell>
          <cell r="C76" t="str">
            <v>Viterra Baupartner AG</v>
          </cell>
          <cell r="D76" t="str">
            <v>Niederlassung  Bochum</v>
          </cell>
          <cell r="E76" t="str">
            <v>Philippstr 3</v>
          </cell>
          <cell r="F76" t="str">
            <v>D-44803 Bochum</v>
          </cell>
          <cell r="H76">
            <v>200</v>
          </cell>
          <cell r="I76" t="str">
            <v>Bochum</v>
          </cell>
          <cell r="K76" t="str">
            <v>Frau Werbeck</v>
          </cell>
          <cell r="L76" t="str">
            <v>0234-314-1364</v>
          </cell>
          <cell r="M76" t="str">
            <v>0234-314-1315</v>
          </cell>
          <cell r="N76" t="str">
            <v>0171-3527929</v>
          </cell>
          <cell r="O76" t="str">
            <v>Philippstr 3</v>
          </cell>
          <cell r="P76" t="str">
            <v>D-44803 Bochum</v>
          </cell>
        </row>
        <row r="77">
          <cell r="A77">
            <v>104</v>
          </cell>
          <cell r="C77" t="str">
            <v>Viterra Baupartner AG</v>
          </cell>
          <cell r="D77" t="str">
            <v>Niederlassung  Bochum</v>
          </cell>
          <cell r="E77" t="str">
            <v>Philippstr 3</v>
          </cell>
          <cell r="F77" t="str">
            <v>D-44803 Bochum</v>
          </cell>
          <cell r="H77">
            <v>200</v>
          </cell>
          <cell r="I77" t="str">
            <v>Bochum</v>
          </cell>
          <cell r="K77" t="str">
            <v>Herr Boberg</v>
          </cell>
          <cell r="L77" t="str">
            <v>0234-314-1453</v>
          </cell>
          <cell r="M77" t="str">
            <v>0234-314-1315</v>
          </cell>
          <cell r="N77" t="str">
            <v>0171-3527929</v>
          </cell>
          <cell r="O77" t="str">
            <v>Philippstr 3</v>
          </cell>
          <cell r="P77" t="str">
            <v>D-44803 Bochum</v>
          </cell>
        </row>
        <row r="78">
          <cell r="C78" t="str">
            <v>Viterra Baupartner AG</v>
          </cell>
          <cell r="D78" t="str">
            <v>Niederlassung  Bochum</v>
          </cell>
          <cell r="E78" t="str">
            <v>Philippstr 3</v>
          </cell>
          <cell r="F78" t="str">
            <v>D-44803 Bochum</v>
          </cell>
          <cell r="H78">
            <v>200</v>
          </cell>
          <cell r="I78" t="str">
            <v>Bochum</v>
          </cell>
          <cell r="K78" t="str">
            <v>Herr Gummersbach</v>
          </cell>
          <cell r="L78" t="str">
            <v>0234-314-2427</v>
          </cell>
          <cell r="M78" t="str">
            <v>0234-314-1315</v>
          </cell>
          <cell r="N78" t="str">
            <v>0177-6028381</v>
          </cell>
          <cell r="O78" t="str">
            <v>Philippstr 3</v>
          </cell>
          <cell r="P78" t="str">
            <v>D-44803 Bochum</v>
          </cell>
        </row>
        <row r="79">
          <cell r="C79" t="str">
            <v>Viterra Baupartner AG</v>
          </cell>
          <cell r="D79" t="str">
            <v>Niederlassung  Bochum</v>
          </cell>
          <cell r="E79" t="str">
            <v>Philippstr 3</v>
          </cell>
          <cell r="F79" t="str">
            <v>D-44803 Bochum</v>
          </cell>
          <cell r="H79">
            <v>200</v>
          </cell>
          <cell r="I79" t="str">
            <v>Bochum</v>
          </cell>
          <cell r="K79" t="str">
            <v>Herr Heinzel</v>
          </cell>
          <cell r="L79" t="str">
            <v>0234-314-1567</v>
          </cell>
          <cell r="M79" t="str">
            <v>0234-314-1315</v>
          </cell>
          <cell r="N79" t="str">
            <v>0177-6028382</v>
          </cell>
          <cell r="O79" t="str">
            <v>Philippstr 3</v>
          </cell>
          <cell r="P79" t="str">
            <v>D-44803 Bochum</v>
          </cell>
        </row>
        <row r="80">
          <cell r="C80" t="str">
            <v>Viterra Baupartner AG</v>
          </cell>
          <cell r="D80" t="str">
            <v>Niederlassung  Bochum</v>
          </cell>
          <cell r="E80" t="str">
            <v>Philippstr 3</v>
          </cell>
          <cell r="F80" t="str">
            <v>D-44803 Bochum</v>
          </cell>
          <cell r="H80">
            <v>200</v>
          </cell>
          <cell r="I80" t="str">
            <v>Bochum</v>
          </cell>
          <cell r="K80" t="str">
            <v>Herr Krull</v>
          </cell>
          <cell r="L80" t="str">
            <v>0234-314-2418</v>
          </cell>
          <cell r="M80" t="str">
            <v>0234-314-1315</v>
          </cell>
          <cell r="N80" t="str">
            <v>0177-4317360</v>
          </cell>
          <cell r="O80" t="str">
            <v>Philippstr 3</v>
          </cell>
          <cell r="P80" t="str">
            <v>D-44803 Bochum</v>
          </cell>
        </row>
        <row r="81">
          <cell r="C81" t="str">
            <v>Viterra Baupartner AG</v>
          </cell>
          <cell r="D81" t="str">
            <v>Niederlassung  Bochum</v>
          </cell>
          <cell r="E81" t="str">
            <v>Philippstr 3</v>
          </cell>
          <cell r="F81" t="str">
            <v>D-44803 Bochum</v>
          </cell>
          <cell r="H81">
            <v>200</v>
          </cell>
          <cell r="I81" t="str">
            <v>Bochum</v>
          </cell>
          <cell r="K81" t="str">
            <v>Herr Ludwig</v>
          </cell>
          <cell r="L81" t="str">
            <v>0234-314-2389</v>
          </cell>
          <cell r="M81" t="str">
            <v>0234-314-1315</v>
          </cell>
          <cell r="N81" t="str">
            <v>0177-2222304</v>
          </cell>
          <cell r="O81" t="str">
            <v>Philippstr 3</v>
          </cell>
          <cell r="P81" t="str">
            <v>D-44803 Bochum</v>
          </cell>
        </row>
        <row r="82">
          <cell r="A82">
            <v>115</v>
          </cell>
          <cell r="C82" t="str">
            <v>Viterra Baupartner AG</v>
          </cell>
          <cell r="D82" t="str">
            <v>Niederlassung  Bochum</v>
          </cell>
          <cell r="E82" t="str">
            <v>Philippstr 3</v>
          </cell>
          <cell r="F82" t="str">
            <v>D-44803 Bochum</v>
          </cell>
          <cell r="H82">
            <v>200</v>
          </cell>
          <cell r="I82" t="str">
            <v>Bochum</v>
          </cell>
          <cell r="K82" t="str">
            <v>Herr Polenz</v>
          </cell>
          <cell r="L82" t="str">
            <v>0234-314-2392</v>
          </cell>
          <cell r="M82" t="str">
            <v>0234-314-1315</v>
          </cell>
          <cell r="N82" t="str">
            <v>0177-7142392</v>
          </cell>
          <cell r="O82" t="str">
            <v>Philippstr 3</v>
          </cell>
          <cell r="P82" t="str">
            <v>D-44803 Bochum</v>
          </cell>
        </row>
        <row r="83">
          <cell r="A83">
            <v>115</v>
          </cell>
          <cell r="C83" t="str">
            <v>Viterra Baupartner AG</v>
          </cell>
          <cell r="D83" t="str">
            <v>Niederlassung  Bochum</v>
          </cell>
          <cell r="E83" t="str">
            <v>Philippstr 3</v>
          </cell>
          <cell r="F83" t="str">
            <v>D-44803 Bochum</v>
          </cell>
          <cell r="H83">
            <v>200</v>
          </cell>
          <cell r="I83" t="str">
            <v>Bochum</v>
          </cell>
          <cell r="K83" t="str">
            <v>Herr Pospiech</v>
          </cell>
          <cell r="L83" t="str">
            <v>0234-314-2425</v>
          </cell>
          <cell r="M83" t="str">
            <v>0234-314-1315</v>
          </cell>
          <cell r="N83" t="str">
            <v> </v>
          </cell>
          <cell r="O83" t="str">
            <v>Philippstr 3</v>
          </cell>
          <cell r="P83" t="str">
            <v>D-44803 Bochum</v>
          </cell>
        </row>
        <row r="84">
          <cell r="A84">
            <v>110</v>
          </cell>
          <cell r="C84" t="str">
            <v>Viterra Baupartner AG</v>
          </cell>
          <cell r="D84" t="str">
            <v>Niederlassung  Bochum</v>
          </cell>
          <cell r="E84" t="str">
            <v>Philippstr 3</v>
          </cell>
          <cell r="F84" t="str">
            <v>D-44803 Bochum</v>
          </cell>
          <cell r="H84">
            <v>200</v>
          </cell>
          <cell r="I84" t="str">
            <v>Bochum</v>
          </cell>
          <cell r="K84" t="str">
            <v>Herr Schmalhaus</v>
          </cell>
          <cell r="L84" t="str">
            <v>0234-314-1411</v>
          </cell>
          <cell r="M84" t="str">
            <v>0234-314-1315</v>
          </cell>
          <cell r="N84" t="str">
            <v>06122-9947-43</v>
          </cell>
          <cell r="O84" t="str">
            <v>Philippstr 3</v>
          </cell>
          <cell r="P84" t="str">
            <v>D-44803 Bochum</v>
          </cell>
        </row>
        <row r="85">
          <cell r="A85">
            <v>140</v>
          </cell>
          <cell r="C85" t="str">
            <v>Viterra Baupartner AG</v>
          </cell>
          <cell r="D85" t="str">
            <v>Niederlassung  Bochum</v>
          </cell>
          <cell r="E85" t="str">
            <v>Philippstr 3</v>
          </cell>
          <cell r="F85" t="str">
            <v>D-44803 Bochum</v>
          </cell>
          <cell r="H85">
            <v>200</v>
          </cell>
          <cell r="I85" t="str">
            <v>Bochum</v>
          </cell>
          <cell r="K85" t="str">
            <v>Frau Sassning</v>
          </cell>
          <cell r="L85" t="str">
            <v>0234-314-2441</v>
          </cell>
          <cell r="M85" t="str">
            <v>0234-314-2927</v>
          </cell>
          <cell r="N85" t="str">
            <v>0177-7141371</v>
          </cell>
          <cell r="O85" t="str">
            <v>Philippstr 3</v>
          </cell>
          <cell r="P85" t="str">
            <v>D-44803 Bochum</v>
          </cell>
        </row>
        <row r="86">
          <cell r="A86">
            <v>111</v>
          </cell>
          <cell r="C86" t="str">
            <v>Viterra Baupartner AG</v>
          </cell>
          <cell r="D86" t="str">
            <v>Niederlassung  Bochum</v>
          </cell>
          <cell r="E86" t="str">
            <v>Philippstr 3</v>
          </cell>
          <cell r="F86" t="str">
            <v>D-44803 Bochum</v>
          </cell>
          <cell r="H86">
            <v>200</v>
          </cell>
          <cell r="I86" t="str">
            <v>Bochum</v>
          </cell>
          <cell r="K86" t="str">
            <v>Herr P.Sturm</v>
          </cell>
          <cell r="L86" t="str">
            <v>0234-314-1568</v>
          </cell>
          <cell r="M86" t="str">
            <v>0234-314-1315</v>
          </cell>
          <cell r="N86" t="str">
            <v>06122-9947-43</v>
          </cell>
          <cell r="O86" t="str">
            <v>Philippstr 3</v>
          </cell>
          <cell r="P86" t="str">
            <v>D-44803 Bochum</v>
          </cell>
        </row>
        <row r="87">
          <cell r="C87" t="str">
            <v>Viterra Baupartner AG</v>
          </cell>
          <cell r="D87" t="str">
            <v>Niederlassung  Bochum</v>
          </cell>
          <cell r="E87" t="str">
            <v>Philippstr 3</v>
          </cell>
          <cell r="F87" t="str">
            <v>D-44803 Bochum</v>
          </cell>
          <cell r="H87">
            <v>200</v>
          </cell>
          <cell r="I87" t="str">
            <v>Bochum</v>
          </cell>
          <cell r="J87" t="str">
            <v>Herr Schnetger</v>
          </cell>
          <cell r="K87" t="str">
            <v>Herr Wieland</v>
          </cell>
          <cell r="L87" t="str">
            <v>0234-314-2408</v>
          </cell>
          <cell r="M87" t="str">
            <v>0234-314-1315</v>
          </cell>
          <cell r="N87" t="str">
            <v>0177-7141371</v>
          </cell>
          <cell r="O87" t="str">
            <v>Philippstr 3</v>
          </cell>
          <cell r="P87" t="str">
            <v>D-44803 Bochum</v>
          </cell>
        </row>
        <row r="88">
          <cell r="A88">
            <v>119</v>
          </cell>
          <cell r="C88" t="str">
            <v>Viterra Baupartner AG</v>
          </cell>
          <cell r="D88" t="str">
            <v>Niederlassung  Bochum</v>
          </cell>
          <cell r="E88" t="str">
            <v>Philippstr 3</v>
          </cell>
          <cell r="F88" t="str">
            <v>D-44803 Bochum</v>
          </cell>
          <cell r="H88">
            <v>200</v>
          </cell>
          <cell r="I88" t="str">
            <v>Bochum</v>
          </cell>
          <cell r="K88" t="str">
            <v>Herr Wagner</v>
          </cell>
          <cell r="L88" t="str">
            <v>0234-314-2407</v>
          </cell>
          <cell r="M88" t="str">
            <v>0234-314-2836</v>
          </cell>
          <cell r="O88" t="str">
            <v>Philippstr 3</v>
          </cell>
          <cell r="P88" t="str">
            <v>D-44803 Bochum</v>
          </cell>
        </row>
        <row r="89">
          <cell r="C89" t="str">
            <v>Viterra Baupartner AG</v>
          </cell>
          <cell r="D89" t="str">
            <v>Niederlassung  Dortmund</v>
          </cell>
          <cell r="E89" t="str">
            <v>Semerteichstraße 47-49</v>
          </cell>
          <cell r="F89" t="str">
            <v>D-44141 Dortmund</v>
          </cell>
          <cell r="H89">
            <v>200</v>
          </cell>
          <cell r="I89" t="str">
            <v>Dortmund</v>
          </cell>
          <cell r="J89" t="str">
            <v>Herr Schnetger</v>
          </cell>
          <cell r="K89" t="str">
            <v>Frau Rogowski</v>
          </cell>
          <cell r="L89" t="str">
            <v>0231-41908-40</v>
          </cell>
          <cell r="M89" t="str">
            <v>0231-41908-20</v>
          </cell>
          <cell r="N89" t="str">
            <v>0177-4317343</v>
          </cell>
          <cell r="O89" t="str">
            <v>Semerteichstraße 47-49</v>
          </cell>
          <cell r="P89" t="str">
            <v>D-44141 Dortmund</v>
          </cell>
        </row>
        <row r="90">
          <cell r="A90">
            <v>103</v>
          </cell>
          <cell r="C90" t="str">
            <v>Viterra Baupartner AG</v>
          </cell>
          <cell r="D90" t="str">
            <v>Niederlassung  Dortmund</v>
          </cell>
          <cell r="E90" t="str">
            <v>Semerteichstraße 47-49</v>
          </cell>
          <cell r="F90" t="str">
            <v>D-44141 Dortmund</v>
          </cell>
          <cell r="H90">
            <v>200</v>
          </cell>
          <cell r="I90" t="str">
            <v>Dortmund</v>
          </cell>
          <cell r="K90" t="str">
            <v>Frau Kolbe</v>
          </cell>
          <cell r="L90" t="str">
            <v>0231-41908-33</v>
          </cell>
          <cell r="M90" t="str">
            <v>0231-41908-20</v>
          </cell>
          <cell r="N90" t="str">
            <v>0177-5470771</v>
          </cell>
          <cell r="O90" t="str">
            <v>Semerteichstraße 47-49</v>
          </cell>
          <cell r="P90" t="str">
            <v>D-44141 Dortmund</v>
          </cell>
        </row>
        <row r="91">
          <cell r="A91">
            <v>106</v>
          </cell>
          <cell r="C91" t="str">
            <v>Viterra Baupartner AG</v>
          </cell>
          <cell r="D91" t="str">
            <v>Niederlassung  Dortmund</v>
          </cell>
          <cell r="E91" t="str">
            <v>Semerteichstraße 47-49</v>
          </cell>
          <cell r="F91" t="str">
            <v>D-44141 Dortmund</v>
          </cell>
          <cell r="H91">
            <v>200</v>
          </cell>
          <cell r="I91" t="str">
            <v>Dortmund</v>
          </cell>
          <cell r="K91" t="str">
            <v>Frau Rogowski</v>
          </cell>
          <cell r="L91" t="str">
            <v>0231-41908-38</v>
          </cell>
          <cell r="M91" t="str">
            <v>0231-41908-20</v>
          </cell>
          <cell r="O91" t="str">
            <v>Semerteichstraße 47-49</v>
          </cell>
          <cell r="P91" t="str">
            <v>D-44141 Dortmund</v>
          </cell>
        </row>
        <row r="92">
          <cell r="A92">
            <v>103</v>
          </cell>
          <cell r="C92" t="str">
            <v>Viterra Baupartner AG</v>
          </cell>
          <cell r="D92" t="str">
            <v>Niederlassung  Dortmund</v>
          </cell>
          <cell r="E92" t="str">
            <v>Semerteichstraße 47-49</v>
          </cell>
          <cell r="F92" t="str">
            <v>D-44141 Dortmund</v>
          </cell>
          <cell r="H92">
            <v>200</v>
          </cell>
          <cell r="I92" t="str">
            <v>Dortmund</v>
          </cell>
          <cell r="K92" t="str">
            <v>Frau Weitkamp</v>
          </cell>
          <cell r="L92" t="str">
            <v>0231-41908-39</v>
          </cell>
          <cell r="M92" t="str">
            <v>0231-41908-20</v>
          </cell>
          <cell r="N92" t="str">
            <v>0177-5470771</v>
          </cell>
          <cell r="O92" t="str">
            <v>Semerteichstraße 47-49</v>
          </cell>
          <cell r="P92" t="str">
            <v>D-44141 Dortmund</v>
          </cell>
        </row>
        <row r="93">
          <cell r="A93">
            <v>106</v>
          </cell>
          <cell r="C93" t="str">
            <v>Viterra Baupartner AG</v>
          </cell>
          <cell r="D93" t="str">
            <v>Niederlassung  Dortmund</v>
          </cell>
          <cell r="E93" t="str">
            <v>Semerteichstraße 47-49</v>
          </cell>
          <cell r="F93" t="str">
            <v>D-44141 Dortmund</v>
          </cell>
          <cell r="H93">
            <v>200</v>
          </cell>
          <cell r="I93" t="str">
            <v>Dortmund</v>
          </cell>
          <cell r="K93" t="str">
            <v>Herr Gorschlüter</v>
          </cell>
          <cell r="L93" t="str">
            <v>0231-41908-41</v>
          </cell>
          <cell r="M93" t="str">
            <v>0231-41908-20</v>
          </cell>
          <cell r="O93" t="str">
            <v>Semerteichstraße 47-49</v>
          </cell>
          <cell r="P93" t="str">
            <v>D-44141 Dortmund</v>
          </cell>
        </row>
        <row r="94">
          <cell r="A94">
            <v>135</v>
          </cell>
          <cell r="C94" t="str">
            <v>Viterra Baupartner AG</v>
          </cell>
          <cell r="D94" t="str">
            <v>Niederlassung  Dortmund</v>
          </cell>
          <cell r="E94" t="str">
            <v>Semerteichstraße 47-49</v>
          </cell>
          <cell r="F94" t="str">
            <v>D-44141 Dortmund</v>
          </cell>
          <cell r="H94">
            <v>200</v>
          </cell>
          <cell r="I94" t="str">
            <v>Dortmund</v>
          </cell>
          <cell r="K94" t="str">
            <v>Herr Kestermann</v>
          </cell>
          <cell r="L94" t="str">
            <v>0231-41908-42</v>
          </cell>
          <cell r="M94" t="str">
            <v>0231-41908-20</v>
          </cell>
          <cell r="N94" t="str">
            <v>0177-5605444</v>
          </cell>
          <cell r="O94" t="str">
            <v>Semerteichstraße 47-49</v>
          </cell>
          <cell r="P94" t="str">
            <v>D-44141 Dortmund</v>
          </cell>
        </row>
        <row r="95">
          <cell r="A95">
            <v>109</v>
          </cell>
          <cell r="C95" t="str">
            <v>Viterra Baupartner AG</v>
          </cell>
          <cell r="D95" t="str">
            <v>Niederlassung  Dortmund</v>
          </cell>
          <cell r="E95" t="str">
            <v>Semerteichstraße 47-49</v>
          </cell>
          <cell r="F95" t="str">
            <v>D-44141 Dortmund</v>
          </cell>
          <cell r="H95">
            <v>200</v>
          </cell>
          <cell r="I95" t="str">
            <v>Dortmund</v>
          </cell>
          <cell r="K95" t="str">
            <v>Herr Kuppe</v>
          </cell>
          <cell r="L95" t="str">
            <v>0231-41908-43</v>
          </cell>
          <cell r="M95" t="str">
            <v>0231-41908-20</v>
          </cell>
          <cell r="N95" t="str">
            <v>0177-6028387</v>
          </cell>
          <cell r="O95" t="str">
            <v>Semerteichstraße 47-49</v>
          </cell>
          <cell r="P95" t="str">
            <v>D-44141 Dortmund</v>
          </cell>
        </row>
        <row r="96">
          <cell r="C96" t="str">
            <v>Viterra Baupartner AG</v>
          </cell>
          <cell r="D96" t="str">
            <v>Niederlassung  Dortmund</v>
          </cell>
          <cell r="E96" t="str">
            <v>Semerteichstraße 47-49</v>
          </cell>
          <cell r="F96" t="str">
            <v>D-44141 Dortmund</v>
          </cell>
          <cell r="H96">
            <v>200</v>
          </cell>
          <cell r="I96" t="str">
            <v>Dortmund</v>
          </cell>
          <cell r="K96" t="str">
            <v>Herr Piepenstock</v>
          </cell>
          <cell r="L96" t="str">
            <v>0231-41908-44</v>
          </cell>
          <cell r="M96" t="str">
            <v>0231-41908-20</v>
          </cell>
          <cell r="N96" t="str">
            <v>0177-5605444</v>
          </cell>
          <cell r="O96" t="str">
            <v>Semerteichstraße 47-49</v>
          </cell>
          <cell r="P96" t="str">
            <v>D-44141 Dortmund</v>
          </cell>
        </row>
        <row r="97">
          <cell r="C97" t="str">
            <v>Viterra Baupartner AG</v>
          </cell>
          <cell r="D97" t="str">
            <v>Niederlassung  Dortmund</v>
          </cell>
          <cell r="E97" t="str">
            <v>Semerteichstraße 47-49</v>
          </cell>
          <cell r="F97" t="str">
            <v>D-44141 Dortmund</v>
          </cell>
          <cell r="H97">
            <v>200</v>
          </cell>
          <cell r="I97" t="str">
            <v>Dortmund</v>
          </cell>
          <cell r="K97" t="str">
            <v>Herr Poggenmöller</v>
          </cell>
          <cell r="L97" t="str">
            <v>0231-41908-34</v>
          </cell>
          <cell r="M97" t="str">
            <v>0231-41908-20</v>
          </cell>
          <cell r="N97" t="str">
            <v>0177-6028387</v>
          </cell>
          <cell r="O97" t="str">
            <v>Semerteichstraße 47-49</v>
          </cell>
          <cell r="P97" t="str">
            <v>D-44141 Dortmund</v>
          </cell>
        </row>
        <row r="98">
          <cell r="A98">
            <v>137</v>
          </cell>
          <cell r="C98" t="str">
            <v>Viterra Baupartner AG</v>
          </cell>
          <cell r="D98" t="str">
            <v>Niederlassung  Dortmund</v>
          </cell>
          <cell r="E98" t="str">
            <v>Semerteichstraße 47-49</v>
          </cell>
          <cell r="F98" t="str">
            <v>D-44141 Dortmund</v>
          </cell>
          <cell r="H98">
            <v>200</v>
          </cell>
          <cell r="I98" t="str">
            <v>Dortmund</v>
          </cell>
          <cell r="K98" t="str">
            <v>Herr Röben</v>
          </cell>
          <cell r="L98" t="str">
            <v>0231-41908-36</v>
          </cell>
          <cell r="M98" t="str">
            <v>0231-41908-20</v>
          </cell>
          <cell r="N98" t="str">
            <v>0171-3529602</v>
          </cell>
          <cell r="O98" t="str">
            <v>Semerteichstraße 47-49</v>
          </cell>
          <cell r="P98" t="str">
            <v>D-44141 Dortmund</v>
          </cell>
        </row>
        <row r="99">
          <cell r="C99" t="str">
            <v>Viterra Baupartner AG</v>
          </cell>
          <cell r="D99" t="str">
            <v>Niederlassung  Dortmund</v>
          </cell>
          <cell r="E99" t="str">
            <v>Semerteichstraße 47-49</v>
          </cell>
          <cell r="F99" t="str">
            <v>D-44141 Dortmund</v>
          </cell>
          <cell r="H99">
            <v>200</v>
          </cell>
          <cell r="I99" t="str">
            <v>Dortmund</v>
          </cell>
          <cell r="K99" t="str">
            <v>Herr Eckardt</v>
          </cell>
          <cell r="L99" t="str">
            <v>0231-41908-45</v>
          </cell>
          <cell r="M99" t="str">
            <v>0231-41908-20</v>
          </cell>
          <cell r="N99" t="str">
            <v>0177-4907517</v>
          </cell>
          <cell r="O99" t="str">
            <v>Semerteichstraße 47-49</v>
          </cell>
          <cell r="P99" t="str">
            <v>D-44141 Dortmund</v>
          </cell>
        </row>
        <row r="100">
          <cell r="A100">
            <v>137</v>
          </cell>
          <cell r="C100" t="str">
            <v>Viterra Baupartner AG</v>
          </cell>
          <cell r="D100" t="str">
            <v>Niederlassung  Dortmund</v>
          </cell>
          <cell r="E100" t="str">
            <v>Semerteichstraße 47-49</v>
          </cell>
          <cell r="F100" t="str">
            <v>D-44141 Dortmund</v>
          </cell>
          <cell r="H100">
            <v>200</v>
          </cell>
          <cell r="I100" t="str">
            <v>Dortmund</v>
          </cell>
          <cell r="J100" t="str">
            <v>Frau Borgböhmer</v>
          </cell>
          <cell r="K100" t="str">
            <v>Herr Marx</v>
          </cell>
          <cell r="L100" t="str">
            <v>0231-41908-45</v>
          </cell>
          <cell r="M100" t="str">
            <v>0231-41908-20</v>
          </cell>
          <cell r="N100" t="str">
            <v>0177-6485467</v>
          </cell>
          <cell r="O100" t="str">
            <v>Semerteichstraße 47-49</v>
          </cell>
          <cell r="P100" t="str">
            <v>D-44141 Dortmund</v>
          </cell>
        </row>
        <row r="101">
          <cell r="A101">
            <v>128</v>
          </cell>
          <cell r="C101" t="str">
            <v>Viterra Baupartner AG</v>
          </cell>
          <cell r="D101" t="str">
            <v>Niederlassung  Dortmund</v>
          </cell>
          <cell r="E101" t="str">
            <v>Semerteichstraße 47-49</v>
          </cell>
          <cell r="F101" t="str">
            <v>D-44141 Dortmund</v>
          </cell>
          <cell r="H101">
            <v>200</v>
          </cell>
          <cell r="I101" t="str">
            <v>Dortmund</v>
          </cell>
          <cell r="K101" t="str">
            <v>Frau Fleurkens</v>
          </cell>
          <cell r="L101" t="str">
            <v>0231-41908-37</v>
          </cell>
          <cell r="M101" t="str">
            <v>0231-41908-20</v>
          </cell>
          <cell r="N101" t="str">
            <v>0177-4907517</v>
          </cell>
          <cell r="O101" t="str">
            <v>Semerteichstraße 47-49</v>
          </cell>
          <cell r="P101" t="str">
            <v>D-44141 Dortmund</v>
          </cell>
        </row>
        <row r="102">
          <cell r="A102">
            <v>136</v>
          </cell>
          <cell r="C102" t="str">
            <v>Viterra Baupartner AG</v>
          </cell>
          <cell r="D102" t="str">
            <v>Niederlassung  Essen</v>
          </cell>
          <cell r="E102" t="str">
            <v>Grugaplatz 2 </v>
          </cell>
          <cell r="F102" t="str">
            <v>D-45131 Essen</v>
          </cell>
          <cell r="H102">
            <v>200</v>
          </cell>
          <cell r="I102" t="str">
            <v>Essen</v>
          </cell>
          <cell r="J102" t="str">
            <v>Frau Borgböhmer</v>
          </cell>
          <cell r="K102" t="str">
            <v>Frau Borgböhmer</v>
          </cell>
          <cell r="L102" t="str">
            <v>0201-45936-01</v>
          </cell>
          <cell r="M102" t="str">
            <v>0201-45936-00</v>
          </cell>
          <cell r="N102" t="str">
            <v>0177-6485467</v>
          </cell>
          <cell r="O102" t="str">
            <v>Grugaplatz 2 </v>
          </cell>
          <cell r="P102" t="str">
            <v>D-45131 Essen</v>
          </cell>
        </row>
        <row r="103">
          <cell r="A103">
            <v>128</v>
          </cell>
          <cell r="C103" t="str">
            <v>Viterra Baupartner AG</v>
          </cell>
          <cell r="D103" t="str">
            <v>Niederlassung  Essen</v>
          </cell>
          <cell r="E103" t="str">
            <v>Grugaplatz 2</v>
          </cell>
          <cell r="F103" t="str">
            <v>D-45131 Essen</v>
          </cell>
          <cell r="H103">
            <v>200</v>
          </cell>
          <cell r="I103" t="str">
            <v>Essen</v>
          </cell>
          <cell r="K103" t="str">
            <v>Frau Fleurkens</v>
          </cell>
          <cell r="L103" t="str">
            <v>0201-45936-04</v>
          </cell>
          <cell r="M103" t="str">
            <v>0201-45936-00</v>
          </cell>
          <cell r="O103" t="str">
            <v>Grugaplatz 2</v>
          </cell>
          <cell r="P103" t="str">
            <v>D-45131 Essen</v>
          </cell>
        </row>
        <row r="104">
          <cell r="A104">
            <v>136</v>
          </cell>
          <cell r="C104" t="str">
            <v>Viterra Baupartner AG</v>
          </cell>
          <cell r="D104" t="str">
            <v>Niederlassung  Essen</v>
          </cell>
          <cell r="E104" t="str">
            <v>Grugaplatz 2</v>
          </cell>
          <cell r="F104" t="str">
            <v>D-45131 Essen</v>
          </cell>
          <cell r="H104">
            <v>200</v>
          </cell>
          <cell r="I104" t="str">
            <v>Essen</v>
          </cell>
          <cell r="K104" t="str">
            <v>Herr Krause</v>
          </cell>
          <cell r="L104" t="str">
            <v>0201-45936-15</v>
          </cell>
          <cell r="M104" t="str">
            <v>0201-45936-00</v>
          </cell>
          <cell r="N104" t="str">
            <v>0177-2208072</v>
          </cell>
          <cell r="O104" t="str">
            <v>Grugaplatz 2</v>
          </cell>
          <cell r="P104" t="str">
            <v>D-45131 Essen</v>
          </cell>
        </row>
        <row r="105">
          <cell r="A105">
            <v>138</v>
          </cell>
          <cell r="C105" t="str">
            <v>Viterra Baupartner AG</v>
          </cell>
          <cell r="D105" t="str">
            <v>Niederlassung  Essen</v>
          </cell>
          <cell r="E105" t="str">
            <v>Grugaplatz 2</v>
          </cell>
          <cell r="F105" t="str">
            <v>D-45131 Essen</v>
          </cell>
          <cell r="H105">
            <v>200</v>
          </cell>
          <cell r="I105" t="str">
            <v>Essen</v>
          </cell>
          <cell r="K105" t="str">
            <v>Frau Preuß</v>
          </cell>
          <cell r="L105" t="str">
            <v>0201-45936-11</v>
          </cell>
          <cell r="M105" t="str">
            <v>0201-45936-00</v>
          </cell>
          <cell r="N105" t="str">
            <v>0177-6028379</v>
          </cell>
          <cell r="O105" t="str">
            <v>Grugaplatz 2</v>
          </cell>
          <cell r="P105" t="str">
            <v>D-45131 Essen</v>
          </cell>
        </row>
        <row r="106">
          <cell r="A106">
            <v>105</v>
          </cell>
          <cell r="C106" t="str">
            <v>Viterra Baupartner AG</v>
          </cell>
          <cell r="D106" t="str">
            <v>Niederlassung  Essen</v>
          </cell>
          <cell r="E106" t="str">
            <v>Grugaplatz 2</v>
          </cell>
          <cell r="F106" t="str">
            <v>D-45131 Essen</v>
          </cell>
          <cell r="H106">
            <v>200</v>
          </cell>
          <cell r="I106" t="str">
            <v>Essen</v>
          </cell>
          <cell r="K106" t="str">
            <v>Herr Budraß</v>
          </cell>
          <cell r="L106" t="str">
            <v>0201-45936-07</v>
          </cell>
          <cell r="M106" t="str">
            <v>0201-45936-00</v>
          </cell>
          <cell r="N106" t="str">
            <v>0177-2208072</v>
          </cell>
          <cell r="O106" t="str">
            <v>Grugaplatz 2</v>
          </cell>
          <cell r="P106" t="str">
            <v>D-45131 Essen</v>
          </cell>
        </row>
        <row r="107">
          <cell r="A107">
            <v>138</v>
          </cell>
          <cell r="C107" t="str">
            <v>Viterra Baupartner AG</v>
          </cell>
          <cell r="D107" t="str">
            <v>Niederlassung  Essen</v>
          </cell>
          <cell r="E107" t="str">
            <v>Grugaplatz 2</v>
          </cell>
          <cell r="F107" t="str">
            <v>D-45131 Essen</v>
          </cell>
          <cell r="H107">
            <v>200</v>
          </cell>
          <cell r="I107" t="str">
            <v>Essen</v>
          </cell>
          <cell r="K107" t="str">
            <v>Herr Fuhge</v>
          </cell>
          <cell r="L107" t="str">
            <v>0201-45936-06</v>
          </cell>
          <cell r="M107" t="str">
            <v>0201-45936-00</v>
          </cell>
          <cell r="N107" t="str">
            <v>0177-6028379</v>
          </cell>
          <cell r="O107" t="str">
            <v>Grugaplatz 2</v>
          </cell>
          <cell r="P107" t="str">
            <v>D-45131 Essen</v>
          </cell>
        </row>
        <row r="108">
          <cell r="C108" t="str">
            <v>Viterra Baupartner AG</v>
          </cell>
          <cell r="D108" t="str">
            <v>Niederlassung  Essen</v>
          </cell>
          <cell r="E108" t="str">
            <v>Grugaplatz 2</v>
          </cell>
          <cell r="F108" t="str">
            <v>D-45131 Essen</v>
          </cell>
          <cell r="H108">
            <v>200</v>
          </cell>
          <cell r="I108" t="str">
            <v>Essen</v>
          </cell>
          <cell r="K108" t="str">
            <v>Herr Haucke</v>
          </cell>
          <cell r="L108" t="str">
            <v>0201-45936-03</v>
          </cell>
          <cell r="M108" t="str">
            <v>0201-45936-00</v>
          </cell>
          <cell r="N108" t="str">
            <v>0177-4470799</v>
          </cell>
          <cell r="O108" t="str">
            <v>Grugaplatz 2</v>
          </cell>
          <cell r="P108" t="str">
            <v>D-45131 Essen</v>
          </cell>
        </row>
        <row r="109">
          <cell r="A109">
            <v>113</v>
          </cell>
          <cell r="C109" t="str">
            <v>Viterra Baupartner AG</v>
          </cell>
          <cell r="D109" t="str">
            <v>Niederlassung  Essen</v>
          </cell>
          <cell r="E109" t="str">
            <v>Grugaplatz 2</v>
          </cell>
          <cell r="F109" t="str">
            <v>D-45131 Essen</v>
          </cell>
          <cell r="H109">
            <v>200</v>
          </cell>
          <cell r="I109" t="str">
            <v>Essen</v>
          </cell>
          <cell r="K109" t="str">
            <v>Herr Walter</v>
          </cell>
          <cell r="L109" t="str">
            <v>0201-45936-05</v>
          </cell>
          <cell r="M109" t="str">
            <v>0201-45936-00</v>
          </cell>
          <cell r="N109" t="str">
            <v>0177-6513694</v>
          </cell>
          <cell r="O109" t="str">
            <v>Grugaplatz 2</v>
          </cell>
          <cell r="P109" t="str">
            <v>D-45131 Essen</v>
          </cell>
        </row>
        <row r="110">
          <cell r="C110" t="str">
            <v>Viterra Baupartner AG</v>
          </cell>
          <cell r="D110" t="str">
            <v>Niederlassung  Essen</v>
          </cell>
          <cell r="E110" t="str">
            <v>Grugaplatz 2</v>
          </cell>
          <cell r="F110" t="str">
            <v>D-45131 Essen</v>
          </cell>
          <cell r="H110">
            <v>200</v>
          </cell>
          <cell r="I110" t="str">
            <v>Essen</v>
          </cell>
          <cell r="K110" t="str">
            <v>Herr Weckelmann</v>
          </cell>
          <cell r="L110" t="str">
            <v>0201-45936-02</v>
          </cell>
          <cell r="M110" t="str">
            <v>0201-45936-00</v>
          </cell>
          <cell r="N110" t="str">
            <v>0177-2571379</v>
          </cell>
          <cell r="O110" t="str">
            <v>Grugaplatz 2</v>
          </cell>
          <cell r="P110" t="str">
            <v>D-45131 Essen</v>
          </cell>
        </row>
        <row r="111">
          <cell r="A111">
            <v>126</v>
          </cell>
          <cell r="C111" t="str">
            <v>Viterra Baupartner AG</v>
          </cell>
          <cell r="D111" t="str">
            <v>Niederlassung  Essen</v>
          </cell>
          <cell r="E111" t="str">
            <v>Grugaplatz 2</v>
          </cell>
          <cell r="F111" t="str">
            <v>D-45131 Essen</v>
          </cell>
          <cell r="H111">
            <v>200</v>
          </cell>
          <cell r="I111" t="str">
            <v>Essen</v>
          </cell>
          <cell r="K111" t="str">
            <v>Herr Stüber</v>
          </cell>
          <cell r="L111" t="str">
            <v>0201-45936-09</v>
          </cell>
          <cell r="M111" t="str">
            <v>0201-45936-00</v>
          </cell>
          <cell r="N111" t="str">
            <v>0177-2571378</v>
          </cell>
          <cell r="O111" t="str">
            <v>Grugaplatz 2</v>
          </cell>
          <cell r="P111" t="str">
            <v>D-45131 Essen</v>
          </cell>
        </row>
        <row r="112">
          <cell r="C112" t="str">
            <v>Viterra Baupartner AG</v>
          </cell>
          <cell r="D112" t="str">
            <v>Niederlassung  Essen</v>
          </cell>
          <cell r="E112" t="str">
            <v>Grugaplatz 2</v>
          </cell>
          <cell r="F112" t="str">
            <v>D-45131 Essen</v>
          </cell>
          <cell r="H112">
            <v>200</v>
          </cell>
          <cell r="I112" t="str">
            <v>Essen</v>
          </cell>
          <cell r="J112" t="str">
            <v>A</v>
          </cell>
          <cell r="K112" t="str">
            <v>Herr Zieglers</v>
          </cell>
          <cell r="L112" t="str">
            <v>0201-45936-09</v>
          </cell>
          <cell r="M112" t="str">
            <v>0201-45936-00</v>
          </cell>
          <cell r="N112" t="str">
            <v>0177-2571379</v>
          </cell>
          <cell r="O112" t="str">
            <v>Grugaplatz 2</v>
          </cell>
          <cell r="P112" t="str">
            <v>D-45131 Essen</v>
          </cell>
        </row>
        <row r="113">
          <cell r="A113">
            <v>116</v>
          </cell>
          <cell r="C113" t="str">
            <v>Viterra Baupartner AG</v>
          </cell>
          <cell r="D113" t="str">
            <v>Niederlassung  Essen</v>
          </cell>
          <cell r="E113" t="str">
            <v>Grugaplatz 2</v>
          </cell>
          <cell r="F113" t="str">
            <v>D-45131 Essen</v>
          </cell>
          <cell r="H113">
            <v>200</v>
          </cell>
          <cell r="I113" t="str">
            <v>Essen</v>
          </cell>
          <cell r="J113" t="str">
            <v>Frau Jordan</v>
          </cell>
          <cell r="K113" t="str">
            <v>Herr Zurek</v>
          </cell>
          <cell r="L113" t="str">
            <v>0201-45936-08</v>
          </cell>
          <cell r="M113" t="str">
            <v>0201-459-3600</v>
          </cell>
          <cell r="N113" t="str">
            <v>0177-2571378</v>
          </cell>
          <cell r="O113" t="str">
            <v>Grugaplatz 2</v>
          </cell>
          <cell r="P113" t="str">
            <v>D-45131 Essen</v>
          </cell>
        </row>
        <row r="114">
          <cell r="A114">
            <v>100</v>
          </cell>
          <cell r="C114" t="str">
            <v>Viterra Baupartner AG</v>
          </cell>
          <cell r="D114" t="str">
            <v>Niederlassung  Gelsenkirchen</v>
          </cell>
          <cell r="E114" t="str">
            <v>Alexander-von-Humboldstr.   </v>
          </cell>
          <cell r="F114" t="str">
            <v>D-45896 Gelsenkirchen</v>
          </cell>
          <cell r="H114">
            <v>200</v>
          </cell>
          <cell r="I114" t="str">
            <v>Gelsenkirchen</v>
          </cell>
          <cell r="J114" t="str">
            <v>A</v>
          </cell>
          <cell r="K114" t="str">
            <v>Zentrale</v>
          </cell>
          <cell r="L114" t="str">
            <v>0209-6067-300</v>
          </cell>
          <cell r="M114" t="str">
            <v>0209-6067-816</v>
          </cell>
          <cell r="O114" t="str">
            <v>Alexander-von-Humboldstr.   </v>
          </cell>
          <cell r="P114" t="str">
            <v>D-45896 Gelsenkirchen</v>
          </cell>
        </row>
        <row r="115">
          <cell r="A115">
            <v>134</v>
          </cell>
          <cell r="C115" t="str">
            <v>Viterra Baupartner AG</v>
          </cell>
          <cell r="D115" t="str">
            <v>Niederlassung  Gelsenkirchen</v>
          </cell>
          <cell r="E115" t="str">
            <v>Alexander-von-Humboldstr.   </v>
          </cell>
          <cell r="F115" t="str">
            <v>D-45896 Gelsenkirchen</v>
          </cell>
          <cell r="H115">
            <v>200</v>
          </cell>
          <cell r="I115" t="str">
            <v>Gelsenkirchen</v>
          </cell>
          <cell r="J115" t="str">
            <v>Frau Jordan</v>
          </cell>
          <cell r="K115" t="str">
            <v>Frau Jordan</v>
          </cell>
          <cell r="L115" t="str">
            <v>0209-6067-888</v>
          </cell>
          <cell r="M115" t="str">
            <v>0209-6067-816</v>
          </cell>
          <cell r="N115" t="str">
            <v>0177-5605442</v>
          </cell>
          <cell r="O115" t="str">
            <v>Alexander-von-Humboldstr.   </v>
          </cell>
          <cell r="P115" t="str">
            <v>D-45896 Gelsenkirchen</v>
          </cell>
        </row>
        <row r="116">
          <cell r="A116">
            <v>100</v>
          </cell>
          <cell r="C116" t="str">
            <v>Viterra Baupartner AG</v>
          </cell>
          <cell r="D116" t="str">
            <v>Niederlassung  Gelsenkirchen</v>
          </cell>
          <cell r="E116" t="str">
            <v>Alexander-von-Humboldstr.   </v>
          </cell>
          <cell r="F116" t="str">
            <v>D-45896 Gelsenkirchen</v>
          </cell>
          <cell r="H116">
            <v>200</v>
          </cell>
          <cell r="I116" t="str">
            <v>Gelsenkirchen</v>
          </cell>
          <cell r="K116" t="str">
            <v>Frau Bischoff</v>
          </cell>
          <cell r="L116" t="str">
            <v>0209-6067-091</v>
          </cell>
          <cell r="M116" t="str">
            <v>0209-6067-816</v>
          </cell>
          <cell r="O116" t="str">
            <v>Alexander-von-Humboldstr.   </v>
          </cell>
          <cell r="P116" t="str">
            <v>D-45896 Gelsenkirchen</v>
          </cell>
        </row>
        <row r="117">
          <cell r="A117">
            <v>134</v>
          </cell>
          <cell r="C117" t="str">
            <v>Viterra Baupartner AG</v>
          </cell>
          <cell r="D117" t="str">
            <v>Niederlassung  Gelsenkirchen</v>
          </cell>
          <cell r="E117" t="str">
            <v>Alexander-von-Humboldstr.   </v>
          </cell>
          <cell r="F117" t="str">
            <v>D-45896 Gelsenkirchen</v>
          </cell>
          <cell r="H117">
            <v>200</v>
          </cell>
          <cell r="I117" t="str">
            <v>Gelsenkirchen</v>
          </cell>
          <cell r="K117" t="str">
            <v>Frau Hoffmeister</v>
          </cell>
          <cell r="L117" t="str">
            <v>0209-6067-208</v>
          </cell>
          <cell r="M117" t="str">
            <v>0209-6067-816</v>
          </cell>
          <cell r="N117" t="str">
            <v>0177-5605442</v>
          </cell>
          <cell r="O117" t="str">
            <v>Alexander-von-Humboldstr.   </v>
          </cell>
          <cell r="P117" t="str">
            <v>D-45896 Gelsenkirchen</v>
          </cell>
        </row>
        <row r="118">
          <cell r="C118" t="str">
            <v>Viterra Baupartner AG</v>
          </cell>
          <cell r="D118" t="str">
            <v>Niederlassung  Gelsenkirchen</v>
          </cell>
          <cell r="E118" t="str">
            <v>Alexander-von-Humboldstr.   </v>
          </cell>
          <cell r="F118" t="str">
            <v>D-45896 Gelsenkirchen</v>
          </cell>
          <cell r="H118">
            <v>200</v>
          </cell>
          <cell r="I118" t="str">
            <v>Gelsenkirchen</v>
          </cell>
          <cell r="K118" t="str">
            <v>Herr Appel</v>
          </cell>
          <cell r="L118" t="str">
            <v>0209-6067-854</v>
          </cell>
          <cell r="M118" t="str">
            <v>0209-6067-816</v>
          </cell>
          <cell r="O118" t="str">
            <v>Alexander-von-Humboldstr.   </v>
          </cell>
          <cell r="P118" t="str">
            <v>D-45896 Gelsenkirchen</v>
          </cell>
        </row>
        <row r="119">
          <cell r="A119">
            <v>102</v>
          </cell>
          <cell r="C119" t="str">
            <v>Viterra Baupartner AG</v>
          </cell>
          <cell r="D119" t="str">
            <v>Niederlassung  Gelsenkirchen</v>
          </cell>
          <cell r="E119" t="str">
            <v>Alexander-von-Humboldstr.   </v>
          </cell>
          <cell r="F119" t="str">
            <v>D-45896 Gelsenkirchen</v>
          </cell>
          <cell r="H119">
            <v>200</v>
          </cell>
          <cell r="I119" t="str">
            <v>Gelsenkirchen</v>
          </cell>
          <cell r="K119" t="str">
            <v>Frau Tiggelman</v>
          </cell>
          <cell r="L119" t="str">
            <v>0209-6067-933</v>
          </cell>
          <cell r="M119" t="str">
            <v>0209-6067-816</v>
          </cell>
          <cell r="N119" t="str">
            <v>0177-6480802</v>
          </cell>
          <cell r="O119" t="str">
            <v>Alexander-von-Humboldstr.   </v>
          </cell>
          <cell r="P119" t="str">
            <v>D-45896 Gelsenkirchen</v>
          </cell>
        </row>
        <row r="120">
          <cell r="A120">
            <v>129</v>
          </cell>
          <cell r="C120" t="str">
            <v>Viterra Baupartner AG</v>
          </cell>
          <cell r="D120" t="str">
            <v>Niederlassung  Gelsenkirchen</v>
          </cell>
          <cell r="E120" t="str">
            <v>Alexander-von-Humboldstr.   </v>
          </cell>
          <cell r="F120" t="str">
            <v>D-45896 Gelsenkirchen</v>
          </cell>
          <cell r="H120">
            <v>200</v>
          </cell>
          <cell r="I120" t="str">
            <v>Gelsenkirchen</v>
          </cell>
          <cell r="K120" t="str">
            <v>Herr Appel</v>
          </cell>
          <cell r="L120" t="str">
            <v>0209-6067-627</v>
          </cell>
          <cell r="M120" t="str">
            <v>0209-6067-816</v>
          </cell>
          <cell r="N120" t="str">
            <v>0177-4430730</v>
          </cell>
          <cell r="O120" t="str">
            <v>Alexander-von-Humboldstr.   </v>
          </cell>
          <cell r="P120" t="str">
            <v>D-45896 Gelsenkirchen</v>
          </cell>
        </row>
        <row r="121">
          <cell r="C121" t="str">
            <v>Viterra Baupartner AG</v>
          </cell>
          <cell r="D121" t="str">
            <v>Niederlassung  Gelsenkirchen</v>
          </cell>
          <cell r="E121" t="str">
            <v>Alexander-von-Humboldstr.   </v>
          </cell>
          <cell r="F121" t="str">
            <v>D-45896 Gelsenkirchen</v>
          </cell>
          <cell r="H121">
            <v>200</v>
          </cell>
          <cell r="I121" t="str">
            <v>Gelsenkirchen</v>
          </cell>
          <cell r="K121" t="str">
            <v>Herr Derhard</v>
          </cell>
          <cell r="L121" t="str">
            <v>0209-6067-233</v>
          </cell>
          <cell r="M121" t="str">
            <v>0209-6067-816</v>
          </cell>
          <cell r="N121" t="str">
            <v>0177-6480802</v>
          </cell>
          <cell r="O121" t="str">
            <v>Alexander-von-Humboldstr.   </v>
          </cell>
          <cell r="P121" t="str">
            <v>D-45896 Gelsenkirchen</v>
          </cell>
        </row>
        <row r="122">
          <cell r="A122">
            <v>129</v>
          </cell>
          <cell r="C122" t="str">
            <v>Viterra Baupartner AG</v>
          </cell>
          <cell r="D122" t="str">
            <v>Niederlassung  Gelsenkirchen</v>
          </cell>
          <cell r="E122" t="str">
            <v>Alexander-von-Humboldstr.   </v>
          </cell>
          <cell r="F122" t="str">
            <v>D-45896 Gelsenkirchen</v>
          </cell>
          <cell r="H122">
            <v>200</v>
          </cell>
          <cell r="I122" t="str">
            <v>Gelsenkirchen</v>
          </cell>
          <cell r="K122" t="str">
            <v>Herr Folger</v>
          </cell>
          <cell r="L122" t="str">
            <v>0209-6067-237</v>
          </cell>
          <cell r="M122" t="str">
            <v>0209-6067-816</v>
          </cell>
          <cell r="N122" t="str">
            <v>0177-4430730</v>
          </cell>
          <cell r="O122" t="str">
            <v>Alexander-von-Humboldstr.   </v>
          </cell>
          <cell r="P122" t="str">
            <v>D-45896 Gelsenkirchen</v>
          </cell>
        </row>
        <row r="123">
          <cell r="C123" t="str">
            <v>Viterra Baupartner AG</v>
          </cell>
          <cell r="D123" t="str">
            <v>Niederlassung  Gelsenkirchen</v>
          </cell>
          <cell r="E123" t="str">
            <v>Alexander-von-Humboldstr.   </v>
          </cell>
          <cell r="F123" t="str">
            <v>D-45896 Gelsenkirchen</v>
          </cell>
          <cell r="H123">
            <v>200</v>
          </cell>
          <cell r="I123" t="str">
            <v>Gelsenkirchen</v>
          </cell>
          <cell r="K123" t="str">
            <v>Herr Pöter</v>
          </cell>
          <cell r="L123" t="str">
            <v>0209-6067-239</v>
          </cell>
          <cell r="M123" t="str">
            <v>0209-6067-816</v>
          </cell>
          <cell r="N123" t="str">
            <v>0177-2222304</v>
          </cell>
          <cell r="O123" t="str">
            <v>Alexander-von-Humboldstr.   </v>
          </cell>
          <cell r="P123" t="str">
            <v>D-45896 Gelsenkirchen</v>
          </cell>
        </row>
        <row r="124">
          <cell r="A124">
            <v>108</v>
          </cell>
          <cell r="C124" t="str">
            <v>Viterra Baupartner AG</v>
          </cell>
          <cell r="D124" t="str">
            <v>Niederlassung  Gelsenkirchen</v>
          </cell>
          <cell r="E124" t="str">
            <v>Alexander-von-Humboldstr.   </v>
          </cell>
          <cell r="F124" t="str">
            <v>D-45896 Gelsenkirchen</v>
          </cell>
          <cell r="H124">
            <v>200</v>
          </cell>
          <cell r="I124" t="str">
            <v>Gelsenkirchen</v>
          </cell>
          <cell r="K124" t="str">
            <v>Herr Jentsch</v>
          </cell>
          <cell r="L124" t="str">
            <v>0209-6067-056</v>
          </cell>
          <cell r="M124" t="str">
            <v>0209-606-7816</v>
          </cell>
          <cell r="O124" t="str">
            <v>Alexander-von-Humboldstr.   </v>
          </cell>
          <cell r="P124" t="str">
            <v>D-45896 Gelsenkirchen</v>
          </cell>
        </row>
        <row r="125">
          <cell r="C125" t="str">
            <v>Viterra Baupartner AG</v>
          </cell>
          <cell r="D125" t="str">
            <v>Niederlassung  Gelsenkirchen</v>
          </cell>
          <cell r="E125" t="str">
            <v>Alexander-von-Humboldstr.   </v>
          </cell>
          <cell r="F125" t="str">
            <v>D-45896 Gelsenkirchen</v>
          </cell>
          <cell r="H125">
            <v>200</v>
          </cell>
          <cell r="I125" t="str">
            <v>Gelsenkirchen</v>
          </cell>
          <cell r="K125" t="str">
            <v>Herr Liebing</v>
          </cell>
          <cell r="L125" t="str">
            <v>0209-6067-778</v>
          </cell>
          <cell r="M125" t="str">
            <v>0209-6067-816</v>
          </cell>
          <cell r="N125" t="str">
            <v>0177-2222304</v>
          </cell>
          <cell r="O125" t="str">
            <v>Alexander-von-Humboldstr.   </v>
          </cell>
          <cell r="P125" t="str">
            <v>D-45896 Gelsenkirchen</v>
          </cell>
        </row>
        <row r="126">
          <cell r="C126" t="str">
            <v>Viterra Baupartner AG</v>
          </cell>
          <cell r="D126" t="str">
            <v>Niederlassung  Gelsenkirchen</v>
          </cell>
          <cell r="E126" t="str">
            <v>Alexander-von-Humboldstr.   </v>
          </cell>
          <cell r="F126" t="str">
            <v>D-45896 Gelsenkirchen</v>
          </cell>
          <cell r="H126">
            <v>200</v>
          </cell>
          <cell r="I126" t="str">
            <v>Gelsenkirchen</v>
          </cell>
          <cell r="K126" t="str">
            <v>Herr Rusch</v>
          </cell>
          <cell r="L126" t="str">
            <v>0209-6067-182</v>
          </cell>
          <cell r="M126" t="str">
            <v>0209-6067-816</v>
          </cell>
          <cell r="O126" t="str">
            <v>Alexander-von-Humboldstr.   </v>
          </cell>
          <cell r="P126" t="str">
            <v>D-45896 Gelsenkirchen</v>
          </cell>
        </row>
        <row r="127">
          <cell r="C127" t="str">
            <v>Viterra Baupartner AG</v>
          </cell>
          <cell r="D127" t="str">
            <v>Niederlassung  Gelsenkirchen</v>
          </cell>
          <cell r="E127" t="str">
            <v>Alexander-von-Humboldstr.   </v>
          </cell>
          <cell r="F127" t="str">
            <v>D-45896 Gelsenkirchen</v>
          </cell>
          <cell r="H127">
            <v>200</v>
          </cell>
          <cell r="I127" t="str">
            <v>Gelsenkirchen</v>
          </cell>
          <cell r="K127" t="str">
            <v>Herr Schomakers</v>
          </cell>
          <cell r="L127" t="str">
            <v>0209-6067-647</v>
          </cell>
          <cell r="M127" t="str">
            <v>0209-6067-816</v>
          </cell>
          <cell r="O127" t="str">
            <v>Alexander-von-Humboldstr.   </v>
          </cell>
          <cell r="P127" t="str">
            <v>D-45896 Gelsenkirchen</v>
          </cell>
        </row>
        <row r="128">
          <cell r="A128">
            <v>139</v>
          </cell>
          <cell r="C128" t="str">
            <v>Viterra Baupartner AG</v>
          </cell>
          <cell r="D128" t="str">
            <v>Niederlassung  Gelsenkirchen</v>
          </cell>
          <cell r="E128" t="str">
            <v>Alexander-von-Humboldstr.   </v>
          </cell>
          <cell r="F128" t="str">
            <v>D-45896 Gelsenkirchen</v>
          </cell>
          <cell r="H128">
            <v>200</v>
          </cell>
          <cell r="I128" t="str">
            <v>Gelsenkirchen</v>
          </cell>
          <cell r="K128" t="str">
            <v>Frau Wermter</v>
          </cell>
          <cell r="L128" t="str">
            <v>0209-6067-854</v>
          </cell>
          <cell r="M128" t="str">
            <v>0209-6067-816</v>
          </cell>
          <cell r="O128" t="str">
            <v>Alexander-von-Humboldstr.   </v>
          </cell>
          <cell r="P128" t="str">
            <v>D-45896 Gelsenkirchen</v>
          </cell>
        </row>
        <row r="129">
          <cell r="C129" t="str">
            <v>Viterra Baupartner AG</v>
          </cell>
          <cell r="D129" t="str">
            <v>Niederlassung  Gelsenkirchen</v>
          </cell>
          <cell r="E129" t="str">
            <v>Alexander-von-Humboldstr.   </v>
          </cell>
          <cell r="F129" t="str">
            <v>D-45896 Gelsenkirchen</v>
          </cell>
          <cell r="H129">
            <v>200</v>
          </cell>
          <cell r="I129" t="str">
            <v>Gelsenkirchen</v>
          </cell>
          <cell r="J129" t="str">
            <v>A</v>
          </cell>
          <cell r="K129" t="str">
            <v>Herr Weißberg</v>
          </cell>
          <cell r="L129" t="str">
            <v>0209-6067-252</v>
          </cell>
          <cell r="M129" t="str">
            <v>0209-6067-816</v>
          </cell>
          <cell r="O129" t="str">
            <v>Alexander-von-Humboldstr.   </v>
          </cell>
          <cell r="P129" t="str">
            <v>D-45896 Gelsenkirchen</v>
          </cell>
        </row>
        <row r="130">
          <cell r="A130">
            <v>139</v>
          </cell>
          <cell r="C130" t="str">
            <v>Viterra Baupartner AG</v>
          </cell>
          <cell r="D130" t="str">
            <v>Niederlassung  Gelsenkirchen</v>
          </cell>
          <cell r="E130" t="str">
            <v>Alexander-von-Humboldstr.   </v>
          </cell>
          <cell r="F130" t="str">
            <v>D-45896 Gelsenkirchen</v>
          </cell>
          <cell r="H130">
            <v>200</v>
          </cell>
          <cell r="I130" t="str">
            <v>Gelsenkirchen</v>
          </cell>
          <cell r="J130" t="str">
            <v>Herr Zink</v>
          </cell>
          <cell r="K130" t="str">
            <v>Herr Sunder</v>
          </cell>
          <cell r="L130" t="str">
            <v>0209-6067-861</v>
          </cell>
          <cell r="M130" t="str">
            <v>0209-6067-816</v>
          </cell>
          <cell r="N130" t="str">
            <v>0177-5615363</v>
          </cell>
          <cell r="O130" t="str">
            <v>Alexander-von-Humboldstr.   </v>
          </cell>
          <cell r="P130" t="str">
            <v>D-45896 Gelsenkirchen</v>
          </cell>
        </row>
        <row r="131">
          <cell r="C131" t="str">
            <v>Viterra Baupartner AG</v>
          </cell>
          <cell r="D131" t="str">
            <v>Niederlassung  Hamburg</v>
          </cell>
          <cell r="E131" t="str">
            <v>Brandstwiete 1 </v>
          </cell>
          <cell r="F131" t="str">
            <v>D-20457 Hamburg</v>
          </cell>
          <cell r="H131">
            <v>200</v>
          </cell>
          <cell r="I131" t="str">
            <v>Hamburg</v>
          </cell>
          <cell r="J131" t="str">
            <v>A</v>
          </cell>
          <cell r="K131" t="str">
            <v>Zentrale</v>
          </cell>
          <cell r="L131" t="str">
            <v>040-3037922-20</v>
          </cell>
          <cell r="M131" t="str">
            <v>040-3037922-29</v>
          </cell>
          <cell r="N131" t="str">
            <v>0177-6480801</v>
          </cell>
          <cell r="O131" t="str">
            <v>Brandstwiete 1 </v>
          </cell>
          <cell r="P131" t="str">
            <v>D-20457 Hamburg</v>
          </cell>
        </row>
        <row r="132">
          <cell r="C132" t="str">
            <v>Viterra Baupartner AG</v>
          </cell>
          <cell r="D132" t="str">
            <v>Niederlassung  Hamburg</v>
          </cell>
          <cell r="E132" t="str">
            <v>Brandstwiete 1</v>
          </cell>
          <cell r="F132" t="str">
            <v>D-20457 Hamburg</v>
          </cell>
          <cell r="H132">
            <v>200</v>
          </cell>
          <cell r="I132" t="str">
            <v>Hamburg</v>
          </cell>
          <cell r="J132" t="str">
            <v>Herr Zink</v>
          </cell>
          <cell r="K132" t="str">
            <v>Frau Stahl</v>
          </cell>
          <cell r="L132" t="str">
            <v>040-3037922-21</v>
          </cell>
          <cell r="M132" t="str">
            <v>040-3037922-29</v>
          </cell>
          <cell r="N132" t="str">
            <v>0177-5615363</v>
          </cell>
          <cell r="O132" t="str">
            <v>Brandstwiete 1</v>
          </cell>
          <cell r="P132" t="str">
            <v>D-20457 Hamburg</v>
          </cell>
        </row>
        <row r="133">
          <cell r="A133">
            <v>118</v>
          </cell>
          <cell r="C133" t="str">
            <v>Viterra Baupartner AG</v>
          </cell>
          <cell r="D133" t="str">
            <v>Niederlassung  Hamburg</v>
          </cell>
          <cell r="E133" t="str">
            <v>Brandstwiete 1</v>
          </cell>
          <cell r="F133" t="str">
            <v>D-20457 Hamburg</v>
          </cell>
          <cell r="H133">
            <v>200</v>
          </cell>
          <cell r="I133" t="str">
            <v>Hamburg</v>
          </cell>
          <cell r="K133" t="str">
            <v>Frau Radbruch</v>
          </cell>
          <cell r="L133" t="str">
            <v>040-3037922-27</v>
          </cell>
          <cell r="M133" t="str">
            <v>040-3037922-29</v>
          </cell>
          <cell r="N133" t="str">
            <v>0177-6480801</v>
          </cell>
          <cell r="O133" t="str">
            <v>Brandstwiete 1</v>
          </cell>
          <cell r="P133" t="str">
            <v>D-20457 Hamburg</v>
          </cell>
        </row>
        <row r="134">
          <cell r="C134" t="str">
            <v>Viterra Baupartner AG</v>
          </cell>
          <cell r="D134" t="str">
            <v>Niederlassung  Hamburg</v>
          </cell>
          <cell r="E134" t="str">
            <v>Brandstwiete 1</v>
          </cell>
          <cell r="F134" t="str">
            <v>D-20457 Hamburg</v>
          </cell>
          <cell r="H134">
            <v>200</v>
          </cell>
          <cell r="I134" t="str">
            <v>Hamburg</v>
          </cell>
          <cell r="K134" t="str">
            <v>Frau Stahl</v>
          </cell>
          <cell r="L134" t="str">
            <v>040-3037922-22</v>
          </cell>
          <cell r="M134" t="str">
            <v>040-3037922-29</v>
          </cell>
          <cell r="N134" t="str">
            <v>0177-5605441</v>
          </cell>
          <cell r="O134" t="str">
            <v>Brandstwiete 1</v>
          </cell>
          <cell r="P134" t="str">
            <v>D-20457 Hamburg</v>
          </cell>
        </row>
        <row r="135">
          <cell r="A135">
            <v>118</v>
          </cell>
          <cell r="C135" t="str">
            <v>Viterra Baupartner AG</v>
          </cell>
          <cell r="D135" t="str">
            <v>Niederlassung  Hamburg</v>
          </cell>
          <cell r="E135" t="str">
            <v>Brandstwiete 1</v>
          </cell>
          <cell r="F135" t="str">
            <v>D-20457 Hamburg</v>
          </cell>
          <cell r="H135">
            <v>200</v>
          </cell>
          <cell r="I135" t="str">
            <v>Hamburg</v>
          </cell>
          <cell r="K135" t="str">
            <v>Herr Schneider</v>
          </cell>
          <cell r="L135" t="str">
            <v>040-3037922-24</v>
          </cell>
          <cell r="M135" t="str">
            <v>040-3037922-29</v>
          </cell>
          <cell r="N135" t="str">
            <v>0177-7078805</v>
          </cell>
          <cell r="O135" t="str">
            <v>Brandstwiete 1</v>
          </cell>
          <cell r="P135" t="str">
            <v>D-20457 Hamburg</v>
          </cell>
        </row>
        <row r="136">
          <cell r="C136" t="str">
            <v>Viterra Baupartner AG</v>
          </cell>
          <cell r="D136" t="str">
            <v>Niederlassung  Hamburg</v>
          </cell>
          <cell r="E136" t="str">
            <v>Brandstwiete 1</v>
          </cell>
          <cell r="F136" t="str">
            <v>D-20457 Hamburg</v>
          </cell>
          <cell r="H136">
            <v>200</v>
          </cell>
          <cell r="I136" t="str">
            <v>Hamburg</v>
          </cell>
          <cell r="J136" t="str">
            <v>A</v>
          </cell>
          <cell r="K136" t="str">
            <v>Herr Fitschen</v>
          </cell>
          <cell r="L136" t="str">
            <v>040-3037922-26</v>
          </cell>
          <cell r="M136" t="str">
            <v>040-3037922-29</v>
          </cell>
          <cell r="N136" t="str">
            <v>0177-5605441</v>
          </cell>
          <cell r="O136" t="str">
            <v>Brandstwiete 1</v>
          </cell>
          <cell r="P136" t="str">
            <v>D-20457 Hamburg</v>
          </cell>
        </row>
        <row r="137">
          <cell r="A137">
            <v>130</v>
          </cell>
          <cell r="C137" t="str">
            <v>Viterra Baupartner AG</v>
          </cell>
          <cell r="D137" t="str">
            <v>Niederlassung  Hamburg</v>
          </cell>
          <cell r="E137" t="str">
            <v>Brandstwiete 1</v>
          </cell>
          <cell r="F137" t="str">
            <v>D-20457 Hamburg</v>
          </cell>
          <cell r="H137">
            <v>200</v>
          </cell>
          <cell r="I137" t="str">
            <v>Hamburg</v>
          </cell>
          <cell r="J137" t="str">
            <v>Herr Minnich</v>
          </cell>
          <cell r="K137" t="str">
            <v>Herr Müller</v>
          </cell>
          <cell r="L137" t="str">
            <v>040-3037922-23</v>
          </cell>
          <cell r="M137" t="str">
            <v>040-3037922-29</v>
          </cell>
          <cell r="N137" t="str">
            <v>0177-7078805</v>
          </cell>
          <cell r="O137" t="str">
            <v>Brandstwiete 1</v>
          </cell>
          <cell r="P137" t="str">
            <v>D-20457 Hamburg</v>
          </cell>
        </row>
        <row r="138">
          <cell r="C138" t="str">
            <v>Viterra Baupartner AG</v>
          </cell>
          <cell r="D138" t="str">
            <v>Niederlassung  Köln</v>
          </cell>
          <cell r="E138" t="str">
            <v>Bonnerstr. 172-176 </v>
          </cell>
          <cell r="F138" t="str">
            <v>D-50968 Köln</v>
          </cell>
          <cell r="H138">
            <v>200</v>
          </cell>
          <cell r="I138" t="str">
            <v>Köln</v>
          </cell>
          <cell r="J138" t="str">
            <v>A</v>
          </cell>
          <cell r="K138" t="str">
            <v>Zentrale</v>
          </cell>
          <cell r="L138" t="str">
            <v>0221-37684-0</v>
          </cell>
          <cell r="M138" t="str">
            <v>0221-37684-19</v>
          </cell>
          <cell r="O138" t="str">
            <v>Bonnerstr. 172-176 </v>
          </cell>
          <cell r="P138" t="str">
            <v>D-50968 Köln</v>
          </cell>
        </row>
        <row r="139">
          <cell r="C139" t="str">
            <v>Viterra Baupartner AG</v>
          </cell>
          <cell r="D139" t="str">
            <v>Niederlassung  Köln</v>
          </cell>
          <cell r="E139" t="str">
            <v>Bonnerstr. 172-176</v>
          </cell>
          <cell r="F139" t="str">
            <v>D-50968 Köln</v>
          </cell>
          <cell r="H139">
            <v>200</v>
          </cell>
          <cell r="I139" t="str">
            <v>Köln</v>
          </cell>
          <cell r="J139" t="str">
            <v>Herr Minnich</v>
          </cell>
          <cell r="K139" t="str">
            <v>Frau Purwien</v>
          </cell>
          <cell r="L139" t="str">
            <v>0221-37684-15</v>
          </cell>
          <cell r="M139" t="str">
            <v>0221-37684-19</v>
          </cell>
          <cell r="N139" t="str">
            <v>0177-3783218</v>
          </cell>
          <cell r="O139" t="str">
            <v>Bonnerstr. 172-176</v>
          </cell>
          <cell r="P139" t="str">
            <v>D-50968 Köln</v>
          </cell>
        </row>
        <row r="140">
          <cell r="C140" t="str">
            <v>Viterra Baupartner AG</v>
          </cell>
          <cell r="D140" t="str">
            <v>Niederlassung  Köln</v>
          </cell>
          <cell r="E140" t="str">
            <v>Bonnerstr. 172-176</v>
          </cell>
          <cell r="F140" t="str">
            <v>D-50968 Köln</v>
          </cell>
          <cell r="H140">
            <v>200</v>
          </cell>
          <cell r="I140" t="str">
            <v>Köln</v>
          </cell>
          <cell r="K140" t="str">
            <v>Frau Hötte</v>
          </cell>
          <cell r="L140" t="str">
            <v>0221-37684-11</v>
          </cell>
          <cell r="M140" t="str">
            <v>0221-37684-19</v>
          </cell>
          <cell r="N140" t="str">
            <v>0171-352666</v>
          </cell>
          <cell r="O140" t="str">
            <v>Bonnerstr. 172-176</v>
          </cell>
          <cell r="P140" t="str">
            <v>D-50968 Köln</v>
          </cell>
        </row>
        <row r="141">
          <cell r="A141">
            <v>107</v>
          </cell>
          <cell r="C141" t="str">
            <v>Viterra Baupartner AG</v>
          </cell>
          <cell r="D141" t="str">
            <v>Niederlassung  Köln</v>
          </cell>
          <cell r="E141" t="str">
            <v>Bonnerstr. 172-176</v>
          </cell>
          <cell r="F141" t="str">
            <v>D-50968 Köln</v>
          </cell>
          <cell r="H141">
            <v>200</v>
          </cell>
          <cell r="I141" t="str">
            <v>Köln</v>
          </cell>
          <cell r="K141" t="str">
            <v>Frau Purwien</v>
          </cell>
          <cell r="L141" t="str">
            <v>0221-37684-</v>
          </cell>
          <cell r="M141" t="str">
            <v>0221-37684-19</v>
          </cell>
          <cell r="O141" t="str">
            <v>Bonnerstr. 172-176</v>
          </cell>
          <cell r="P141" t="str">
            <v>D-50968 Köln</v>
          </cell>
        </row>
        <row r="142">
          <cell r="C142" t="str">
            <v>Viterra Baupartner AG</v>
          </cell>
          <cell r="D142" t="str">
            <v>Niederlassung  Köln</v>
          </cell>
          <cell r="E142" t="str">
            <v>Bonnerstr. 172-176</v>
          </cell>
          <cell r="F142" t="str">
            <v>D-50968 Köln</v>
          </cell>
          <cell r="H142">
            <v>200</v>
          </cell>
          <cell r="I142" t="str">
            <v>Köln</v>
          </cell>
          <cell r="K142" t="str">
            <v>Herr Diekmann</v>
          </cell>
          <cell r="L142" t="str">
            <v>0221-37684-16</v>
          </cell>
          <cell r="M142" t="str">
            <v>0221-37684-19</v>
          </cell>
          <cell r="N142" t="str">
            <v>0171-352666</v>
          </cell>
          <cell r="O142" t="str">
            <v>Bonnerstr. 172-176</v>
          </cell>
          <cell r="P142" t="str">
            <v>D-50968 Köln</v>
          </cell>
        </row>
        <row r="143">
          <cell r="A143">
            <v>107</v>
          </cell>
          <cell r="C143" t="str">
            <v>Viterra Baupartner AG</v>
          </cell>
          <cell r="D143" t="str">
            <v>Niederlassung  Köln</v>
          </cell>
          <cell r="E143" t="str">
            <v>Bonnerstr. 172-176</v>
          </cell>
          <cell r="F143" t="str">
            <v>D-50968 Köln</v>
          </cell>
          <cell r="H143">
            <v>200</v>
          </cell>
          <cell r="I143" t="str">
            <v>Köln</v>
          </cell>
          <cell r="K143" t="str">
            <v>Herr Heckmann</v>
          </cell>
          <cell r="L143" t="str">
            <v>0221-37684-18</v>
          </cell>
          <cell r="M143" t="str">
            <v>0221-37684-19</v>
          </cell>
          <cell r="O143" t="str">
            <v>Bonnerstr. 172-176</v>
          </cell>
          <cell r="P143" t="str">
            <v>D-50968 Köln</v>
          </cell>
        </row>
        <row r="144">
          <cell r="A144">
            <v>125</v>
          </cell>
          <cell r="C144" t="str">
            <v>Viterra Baupartner AG</v>
          </cell>
          <cell r="D144" t="str">
            <v>Niederlassung  Köln</v>
          </cell>
          <cell r="E144" t="str">
            <v>Bonnerstr. 172-176</v>
          </cell>
          <cell r="F144" t="str">
            <v>D-50968 Köln</v>
          </cell>
          <cell r="H144">
            <v>200</v>
          </cell>
          <cell r="I144" t="str">
            <v>Köln</v>
          </cell>
          <cell r="K144" t="str">
            <v>Herr Schmeink</v>
          </cell>
          <cell r="L144" t="str">
            <v>0221-37684-20</v>
          </cell>
          <cell r="M144" t="str">
            <v>0221-37684-19</v>
          </cell>
          <cell r="N144" t="str">
            <v>0177-4305450</v>
          </cell>
          <cell r="O144" t="str">
            <v>Bonnerstr. 172-176</v>
          </cell>
          <cell r="P144" t="str">
            <v>D-50968 Köln</v>
          </cell>
        </row>
        <row r="145">
          <cell r="A145">
            <v>124</v>
          </cell>
          <cell r="C145" t="str">
            <v>Viterra Baupartner AG</v>
          </cell>
          <cell r="D145" t="str">
            <v>Niederlassung  Köln</v>
          </cell>
          <cell r="E145" t="str">
            <v>Bonnerstr. 172-176</v>
          </cell>
          <cell r="F145" t="str">
            <v>D-50968 Köln</v>
          </cell>
          <cell r="H145">
            <v>200</v>
          </cell>
          <cell r="I145" t="str">
            <v>Köln</v>
          </cell>
          <cell r="K145" t="str">
            <v>Herr Venjakob</v>
          </cell>
          <cell r="L145" t="str">
            <v>0221-37684-12</v>
          </cell>
          <cell r="M145" t="str">
            <v>0221-37684-19</v>
          </cell>
          <cell r="N145" t="str">
            <v>0177-4978069</v>
          </cell>
          <cell r="O145" t="str">
            <v>Bonnerstr. 172-176</v>
          </cell>
          <cell r="P145" t="str">
            <v>D-50968 Köln</v>
          </cell>
        </row>
        <row r="146">
          <cell r="A146">
            <v>125</v>
          </cell>
          <cell r="C146" t="str">
            <v>Viterra Baupartner AG</v>
          </cell>
          <cell r="D146" t="str">
            <v>Niederlassung  Köln</v>
          </cell>
          <cell r="E146" t="str">
            <v>Bonnerstr. 172-176</v>
          </cell>
          <cell r="F146" t="str">
            <v>D-50968 Köln</v>
          </cell>
          <cell r="H146">
            <v>200</v>
          </cell>
          <cell r="I146" t="str">
            <v>Köln</v>
          </cell>
          <cell r="J146" t="str">
            <v>Herr Hölzinger</v>
          </cell>
          <cell r="K146" t="str">
            <v>Herr Winkler</v>
          </cell>
          <cell r="L146" t="str">
            <v>0221-37684-14</v>
          </cell>
          <cell r="M146" t="str">
            <v>0221-37684-19</v>
          </cell>
          <cell r="O146" t="str">
            <v>Bonnerstr. 172-176</v>
          </cell>
          <cell r="P146" t="str">
            <v>D-50968 Köln</v>
          </cell>
        </row>
        <row r="147">
          <cell r="A147">
            <v>124</v>
          </cell>
          <cell r="C147" t="str">
            <v>Viterra Baupartner AG</v>
          </cell>
          <cell r="D147" t="str">
            <v>Niederlassung  Köln</v>
          </cell>
          <cell r="E147" t="str">
            <v>Bonnerstr. 172-176</v>
          </cell>
          <cell r="F147" t="str">
            <v>D-50968 Köln</v>
          </cell>
          <cell r="H147">
            <v>200</v>
          </cell>
          <cell r="I147" t="str">
            <v>Köln</v>
          </cell>
          <cell r="K147" t="str">
            <v>Herr Werth</v>
          </cell>
          <cell r="L147" t="str">
            <v>0221-37684-17</v>
          </cell>
          <cell r="M147" t="str">
            <v>0221-37684-19</v>
          </cell>
          <cell r="N147" t="str">
            <v>0177-4978069</v>
          </cell>
          <cell r="O147" t="str">
            <v>Bonnerstr. 172-176</v>
          </cell>
          <cell r="P147" t="str">
            <v>D-50968 Köln</v>
          </cell>
        </row>
        <row r="148">
          <cell r="A148">
            <v>131</v>
          </cell>
          <cell r="C148" t="str">
            <v>Viterra Baupartner AG</v>
          </cell>
          <cell r="D148" t="str">
            <v>Niederlassung  Leipzig</v>
          </cell>
          <cell r="E148" t="str">
            <v>Eilenburgerstraße 3</v>
          </cell>
          <cell r="F148" t="str">
            <v>D-04317 Leipzig</v>
          </cell>
          <cell r="H148">
            <v>200</v>
          </cell>
          <cell r="I148" t="str">
            <v>Leipzig</v>
          </cell>
          <cell r="J148" t="str">
            <v>Herr Hölzinger</v>
          </cell>
          <cell r="K148" t="str">
            <v>Herr Hölzinger</v>
          </cell>
          <cell r="L148" t="str">
            <v>0341-26942-11</v>
          </cell>
          <cell r="M148" t="str">
            <v>0341-26942-19</v>
          </cell>
          <cell r="N148" t="str">
            <v>0177-6028386</v>
          </cell>
          <cell r="O148" t="str">
            <v>Eilenburgerstraße 3</v>
          </cell>
          <cell r="P148" t="str">
            <v>D-04317 Leipzig</v>
          </cell>
        </row>
        <row r="149">
          <cell r="A149">
            <v>132</v>
          </cell>
          <cell r="C149" t="str">
            <v>Viterra Baupartner AG</v>
          </cell>
          <cell r="D149" t="str">
            <v>Niederlassung  Leipzig</v>
          </cell>
          <cell r="E149" t="str">
            <v>Eilenburgerstraße 3</v>
          </cell>
          <cell r="F149" t="str">
            <v>D-04317 Leipzig</v>
          </cell>
          <cell r="H149">
            <v>200</v>
          </cell>
          <cell r="I149" t="str">
            <v>Leipzig</v>
          </cell>
          <cell r="K149" t="str">
            <v>Frau Golz</v>
          </cell>
          <cell r="L149" t="str">
            <v>0341-26942-10</v>
          </cell>
          <cell r="M149" t="str">
            <v>0341-26942-19</v>
          </cell>
          <cell r="N149" t="str">
            <v>0177-6028386</v>
          </cell>
          <cell r="O149" t="str">
            <v>Eilenburgerstraße 3</v>
          </cell>
          <cell r="P149" t="str">
            <v>D-04317 Leipzig</v>
          </cell>
        </row>
        <row r="150">
          <cell r="A150">
            <v>101</v>
          </cell>
          <cell r="C150" t="str">
            <v>Viterra Baupartner AG</v>
          </cell>
          <cell r="D150" t="str">
            <v>Niederlassung  Leipzig</v>
          </cell>
          <cell r="E150" t="str">
            <v>Eilenburgerstraße 3</v>
          </cell>
          <cell r="F150" t="str">
            <v>D-04317 Leipzig</v>
          </cell>
          <cell r="H150">
            <v>200</v>
          </cell>
          <cell r="I150" t="str">
            <v>Leipzig</v>
          </cell>
          <cell r="K150" t="str">
            <v>Frau Gäbler</v>
          </cell>
          <cell r="L150" t="str">
            <v>0341-26942-1?</v>
          </cell>
          <cell r="M150" t="str">
            <v>0341-26942-19</v>
          </cell>
          <cell r="N150" t="str">
            <v>0177-6028386</v>
          </cell>
          <cell r="O150" t="str">
            <v>Eilenburgerstraße 3</v>
          </cell>
          <cell r="P150" t="str">
            <v>D-04317 Leipzig</v>
          </cell>
        </row>
        <row r="151">
          <cell r="A151">
            <v>132</v>
          </cell>
          <cell r="C151" t="str">
            <v>Viterra Baupartner AG</v>
          </cell>
          <cell r="D151" t="str">
            <v>Niederlassung  Leipzig</v>
          </cell>
          <cell r="E151" t="str">
            <v>Eilenburgerstraße 3</v>
          </cell>
          <cell r="F151" t="str">
            <v>D-04317 Leipzig</v>
          </cell>
          <cell r="H151">
            <v>200</v>
          </cell>
          <cell r="I151" t="str">
            <v>Leipzig</v>
          </cell>
          <cell r="J151" t="str">
            <v>Herr Kasberger</v>
          </cell>
          <cell r="K151" t="str">
            <v>Herr Taubert</v>
          </cell>
          <cell r="L151" t="str">
            <v>0341-26942-14</v>
          </cell>
          <cell r="M151" t="str">
            <v>0341-26942-19</v>
          </cell>
          <cell r="N151" t="str">
            <v>0177-6028386</v>
          </cell>
          <cell r="O151" t="str">
            <v>Eilenburgerstraße 3</v>
          </cell>
          <cell r="P151" t="str">
            <v>D-04317 Leipzig</v>
          </cell>
        </row>
        <row r="152">
          <cell r="C152" t="str">
            <v>Viterra Baupartner AG</v>
          </cell>
          <cell r="D152" t="str">
            <v>Niederlassung  Leipzig</v>
          </cell>
          <cell r="E152" t="str">
            <v>Eilenburgerstraße 3</v>
          </cell>
          <cell r="F152" t="str">
            <v>D-04317 Leipzig</v>
          </cell>
          <cell r="H152">
            <v>200</v>
          </cell>
          <cell r="I152" t="str">
            <v>Leipzig</v>
          </cell>
          <cell r="K152" t="str">
            <v>Herr Puls</v>
          </cell>
          <cell r="L152" t="str">
            <v>0341-26942-1?</v>
          </cell>
          <cell r="M152" t="str">
            <v>0341-26942-19</v>
          </cell>
          <cell r="N152" t="str">
            <v>0177-5968040</v>
          </cell>
          <cell r="O152" t="str">
            <v>Eilenburgerstraße 3</v>
          </cell>
          <cell r="P152" t="str">
            <v>D-04317 Leipzig</v>
          </cell>
        </row>
        <row r="153">
          <cell r="C153" t="str">
            <v>Viterra Baupartner AG</v>
          </cell>
          <cell r="D153" t="str">
            <v>Niederlassung  München</v>
          </cell>
          <cell r="E153" t="str">
            <v>Nymphenburgerstr. 77 </v>
          </cell>
          <cell r="F153" t="str">
            <v>D-80636 München</v>
          </cell>
          <cell r="H153">
            <v>200</v>
          </cell>
          <cell r="I153" t="str">
            <v>München</v>
          </cell>
          <cell r="J153" t="str">
            <v>Herr Kasberger</v>
          </cell>
          <cell r="K153" t="str">
            <v>Herr Kasberger</v>
          </cell>
          <cell r="L153" t="str">
            <v>089-122489-31</v>
          </cell>
          <cell r="M153" t="str">
            <v>089-122489-22</v>
          </cell>
          <cell r="N153" t="str">
            <v>0177-6028380</v>
          </cell>
          <cell r="O153" t="str">
            <v>Nymphenburgerstr. 77 </v>
          </cell>
          <cell r="P153" t="str">
            <v>D-80636 München</v>
          </cell>
        </row>
        <row r="154">
          <cell r="C154" t="str">
            <v>Viterra Baupartner AG</v>
          </cell>
          <cell r="D154" t="str">
            <v>Niederlassung  München</v>
          </cell>
          <cell r="E154" t="str">
            <v>Nymphenburgerstr. 77</v>
          </cell>
          <cell r="F154" t="str">
            <v>D-80636 München</v>
          </cell>
          <cell r="H154">
            <v>200</v>
          </cell>
          <cell r="I154" t="str">
            <v>München</v>
          </cell>
          <cell r="K154" t="str">
            <v>Herr Purucker</v>
          </cell>
          <cell r="L154" t="str">
            <v>089-122489-35</v>
          </cell>
          <cell r="M154" t="str">
            <v>089-122489-22</v>
          </cell>
          <cell r="N154" t="str">
            <v>0177-5968040</v>
          </cell>
          <cell r="O154" t="str">
            <v>Nymphenburgerstr. 77</v>
          </cell>
          <cell r="P154" t="str">
            <v>D-80636 München</v>
          </cell>
        </row>
        <row r="155">
          <cell r="C155" t="str">
            <v>Viterra Baupartner AG</v>
          </cell>
          <cell r="D155" t="str">
            <v>Niederlassung  München</v>
          </cell>
          <cell r="E155" t="str">
            <v>Nymphenburgerstr. 77</v>
          </cell>
          <cell r="F155" t="str">
            <v>D-80636 München</v>
          </cell>
          <cell r="H155">
            <v>200</v>
          </cell>
          <cell r="I155" t="str">
            <v>München</v>
          </cell>
          <cell r="K155" t="str">
            <v>Herr Heiderich</v>
          </cell>
          <cell r="L155" t="str">
            <v>089-122489-34</v>
          </cell>
          <cell r="M155" t="str">
            <v>089-122489-22</v>
          </cell>
          <cell r="N155" t="str">
            <v>0171-8180060</v>
          </cell>
          <cell r="O155" t="str">
            <v>Nymphenburgerstr. 77</v>
          </cell>
          <cell r="P155" t="str">
            <v>D-80636 München</v>
          </cell>
        </row>
        <row r="156">
          <cell r="C156" t="str">
            <v>Viterra Baupartner AG</v>
          </cell>
          <cell r="D156" t="str">
            <v>Niederlassung  München</v>
          </cell>
          <cell r="E156" t="str">
            <v>Nymphenburgerstr. 77</v>
          </cell>
          <cell r="F156" t="str">
            <v>D-80636 München</v>
          </cell>
          <cell r="H156">
            <v>200</v>
          </cell>
          <cell r="I156" t="str">
            <v>München</v>
          </cell>
          <cell r="K156" t="str">
            <v>Herr Thiemann</v>
          </cell>
          <cell r="L156" t="str">
            <v>089-122489-36</v>
          </cell>
          <cell r="M156" t="str">
            <v>089-122489-22</v>
          </cell>
          <cell r="O156" t="str">
            <v>Nymphenburgerstr. 77</v>
          </cell>
          <cell r="P156" t="str">
            <v>D-80636 München</v>
          </cell>
        </row>
        <row r="157">
          <cell r="C157" t="str">
            <v>Viterra Baupartner AG</v>
          </cell>
          <cell r="D157" t="str">
            <v>Niederlassung  München</v>
          </cell>
          <cell r="E157" t="str">
            <v>Nymphenburgerstr. 77</v>
          </cell>
          <cell r="F157" t="str">
            <v>D-80636 München</v>
          </cell>
          <cell r="H157">
            <v>200</v>
          </cell>
          <cell r="I157" t="str">
            <v>München</v>
          </cell>
          <cell r="J157" t="str">
            <v>A</v>
          </cell>
          <cell r="K157" t="str">
            <v>Herr Carls</v>
          </cell>
          <cell r="L157" t="str">
            <v>089-122489-38</v>
          </cell>
          <cell r="M157" t="str">
            <v>089-122489-22</v>
          </cell>
          <cell r="N157" t="str">
            <v>0177-6028379</v>
          </cell>
          <cell r="O157" t="str">
            <v>Nymphenburgerstr. 77</v>
          </cell>
          <cell r="P157" t="str">
            <v>D-80636 München</v>
          </cell>
        </row>
        <row r="158">
          <cell r="C158" t="str">
            <v>Viterra Baupartner AG</v>
          </cell>
          <cell r="D158" t="str">
            <v>Niederlassung  München</v>
          </cell>
          <cell r="E158" t="str">
            <v>Nymphenburgerstr. 77</v>
          </cell>
          <cell r="F158" t="str">
            <v>D-80636 München</v>
          </cell>
          <cell r="H158">
            <v>200</v>
          </cell>
          <cell r="I158" t="str">
            <v>München</v>
          </cell>
          <cell r="J158" t="str">
            <v>Herr Dahlmann</v>
          </cell>
          <cell r="K158" t="str">
            <v>Frau Scherle</v>
          </cell>
          <cell r="L158" t="str">
            <v>089-122489-32</v>
          </cell>
          <cell r="M158" t="str">
            <v>089-122489-22</v>
          </cell>
          <cell r="O158" t="str">
            <v>Nymphenburgerstr. 77</v>
          </cell>
          <cell r="P158" t="str">
            <v>D-80636 München</v>
          </cell>
        </row>
        <row r="159">
          <cell r="C159" t="str">
            <v>Viterra Baupartner AG</v>
          </cell>
          <cell r="D159" t="str">
            <v>Niederlassung  München</v>
          </cell>
          <cell r="E159" t="str">
            <v>Nymphenburgerstr. 77</v>
          </cell>
          <cell r="F159" t="str">
            <v>D-80636 München</v>
          </cell>
          <cell r="H159">
            <v>200</v>
          </cell>
          <cell r="I159" t="str">
            <v>München</v>
          </cell>
          <cell r="J159" t="str">
            <v>A</v>
          </cell>
          <cell r="K159" t="str">
            <v>Zentrale</v>
          </cell>
          <cell r="L159" t="str">
            <v>089-122489-0</v>
          </cell>
          <cell r="M159" t="str">
            <v>089-122489-22</v>
          </cell>
          <cell r="O159" t="str">
            <v>Nymphenburgerstr. 77</v>
          </cell>
          <cell r="P159" t="str">
            <v>D-80636 München</v>
          </cell>
        </row>
        <row r="160">
          <cell r="C160" t="str">
            <v>Viterra Baupartner AG</v>
          </cell>
          <cell r="D160" t="str">
            <v>Niederlassung  Recklinghausen</v>
          </cell>
          <cell r="E160" t="str">
            <v>Kemnastraße 3a</v>
          </cell>
          <cell r="F160" t="str">
            <v>D-45657 Recklinghausen</v>
          </cell>
          <cell r="H160">
            <v>200</v>
          </cell>
          <cell r="I160" t="str">
            <v>Recklinghausen</v>
          </cell>
          <cell r="J160" t="str">
            <v>Herr Dahlmann</v>
          </cell>
          <cell r="K160" t="str">
            <v>Herr Dahlmann</v>
          </cell>
          <cell r="L160" t="str">
            <v>02361-93153-10</v>
          </cell>
          <cell r="M160" t="str">
            <v>02361-93153-30</v>
          </cell>
          <cell r="O160" t="str">
            <v>Kemnastraße 3a</v>
          </cell>
          <cell r="P160" t="str">
            <v>D-45657 Recklinghausen</v>
          </cell>
        </row>
        <row r="161">
          <cell r="C161" t="str">
            <v>Viterra Baupartner AG</v>
          </cell>
          <cell r="D161" t="str">
            <v>Niederlassung  Recklinghausen</v>
          </cell>
          <cell r="E161" t="str">
            <v>Kemnastraße 3a</v>
          </cell>
          <cell r="F161" t="str">
            <v>D-45657 Recklinghausen</v>
          </cell>
          <cell r="H161">
            <v>200</v>
          </cell>
          <cell r="I161" t="str">
            <v>Recklinghausen</v>
          </cell>
          <cell r="K161" t="str">
            <v>Frau Biggemann</v>
          </cell>
          <cell r="L161" t="str">
            <v>02361-93153-12</v>
          </cell>
          <cell r="M161" t="str">
            <v>02361-93153-30</v>
          </cell>
          <cell r="O161" t="str">
            <v>Kemnastraße 3a</v>
          </cell>
          <cell r="P161" t="str">
            <v>D-45657 Recklinghausen</v>
          </cell>
        </row>
        <row r="162">
          <cell r="C162" t="str">
            <v>Viterra Baupartner AG</v>
          </cell>
          <cell r="D162" t="str">
            <v>Niederlassung  Recklinghausen</v>
          </cell>
          <cell r="E162" t="str">
            <v>Kemnastraße 3a</v>
          </cell>
          <cell r="F162" t="str">
            <v>D-45657 Recklinghausen</v>
          </cell>
          <cell r="H162">
            <v>200</v>
          </cell>
          <cell r="I162" t="str">
            <v>Recklinghausen</v>
          </cell>
          <cell r="K162" t="str">
            <v>Frau Sievers</v>
          </cell>
          <cell r="L162" t="str">
            <v>02361-93153-11</v>
          </cell>
          <cell r="M162" t="str">
            <v>02361-93153-30</v>
          </cell>
          <cell r="O162" t="str">
            <v>Kemnastraße 3a</v>
          </cell>
          <cell r="P162" t="str">
            <v>D-45657 Recklinghausen</v>
          </cell>
        </row>
        <row r="163">
          <cell r="C163" t="str">
            <v>Viterra Baupartner AG</v>
          </cell>
          <cell r="D163" t="str">
            <v>Niederlassung  Recklinghausen</v>
          </cell>
          <cell r="E163" t="str">
            <v>Kemnastraße 3a</v>
          </cell>
          <cell r="F163" t="str">
            <v>D-45657 Recklinghausen</v>
          </cell>
          <cell r="H163">
            <v>200</v>
          </cell>
          <cell r="I163" t="str">
            <v>Recklinghausen</v>
          </cell>
          <cell r="K163" t="str">
            <v>Herr Drebber</v>
          </cell>
          <cell r="L163" t="str">
            <v>02361-93153-13</v>
          </cell>
          <cell r="M163" t="str">
            <v>02361-93153-30</v>
          </cell>
          <cell r="O163" t="str">
            <v>Kemnastraße 3a</v>
          </cell>
          <cell r="P163" t="str">
            <v>D-45657 Recklinghausen</v>
          </cell>
        </row>
        <row r="164">
          <cell r="C164" t="str">
            <v>Viterra Baupartner AG</v>
          </cell>
          <cell r="D164" t="str">
            <v>Niederlassung  Recklinghausen</v>
          </cell>
          <cell r="E164" t="str">
            <v>Kemnastraße 3a</v>
          </cell>
          <cell r="F164" t="str">
            <v>D-45657 Recklinghausen</v>
          </cell>
          <cell r="H164">
            <v>200</v>
          </cell>
          <cell r="I164" t="str">
            <v>Recklinghausen</v>
          </cell>
          <cell r="K164" t="str">
            <v>Herr Fuhge</v>
          </cell>
          <cell r="L164" t="str">
            <v>02361-93153-27</v>
          </cell>
          <cell r="M164" t="str">
            <v>02361-93153-30</v>
          </cell>
          <cell r="O164" t="str">
            <v>Kemnastraße 3a</v>
          </cell>
          <cell r="P164" t="str">
            <v>D-45657 Recklinghausen</v>
          </cell>
        </row>
        <row r="165">
          <cell r="C165" t="str">
            <v>Viterra Baupartner AG</v>
          </cell>
          <cell r="D165" t="str">
            <v>Niederlassung  Recklinghausen</v>
          </cell>
          <cell r="E165" t="str">
            <v>Kemnastraße 3a</v>
          </cell>
          <cell r="F165" t="str">
            <v>D-45657 Recklinghausen</v>
          </cell>
          <cell r="H165">
            <v>200</v>
          </cell>
          <cell r="I165" t="str">
            <v>Recklinghausen</v>
          </cell>
          <cell r="K165" t="str">
            <v>Herr Kasberger</v>
          </cell>
          <cell r="L165" t="str">
            <v>02361-93153-24</v>
          </cell>
          <cell r="M165" t="str">
            <v>02361-93153-30</v>
          </cell>
          <cell r="O165" t="str">
            <v>Kemnastraße 3a</v>
          </cell>
          <cell r="P165" t="str">
            <v>D-45657 Recklinghausen</v>
          </cell>
        </row>
        <row r="166">
          <cell r="C166" t="str">
            <v>Viterra Baupartner AG</v>
          </cell>
          <cell r="D166" t="str">
            <v>Niederlassung  Recklinghausen</v>
          </cell>
          <cell r="E166" t="str">
            <v>Kemnastraße 3a</v>
          </cell>
          <cell r="F166" t="str">
            <v>D-45657 Recklinghausen</v>
          </cell>
          <cell r="H166">
            <v>200</v>
          </cell>
          <cell r="I166" t="str">
            <v>Recklinghausen</v>
          </cell>
          <cell r="K166" t="str">
            <v>Herr Krossa</v>
          </cell>
          <cell r="L166" t="str">
            <v>02361-93153-25</v>
          </cell>
          <cell r="M166" t="str">
            <v>02361-93153-30</v>
          </cell>
          <cell r="N166" t="str">
            <v>0171-3526932</v>
          </cell>
          <cell r="O166" t="str">
            <v>Kemnastraße 3a</v>
          </cell>
          <cell r="P166" t="str">
            <v>D-45657 Recklinghausen</v>
          </cell>
        </row>
        <row r="167">
          <cell r="C167" t="str">
            <v>Viterra Baupartner AG</v>
          </cell>
          <cell r="D167" t="str">
            <v>Niederlassung  Recklinghausen</v>
          </cell>
          <cell r="E167" t="str">
            <v>Kemnastraße 3a</v>
          </cell>
          <cell r="F167" t="str">
            <v>D-45657 Recklinghausen</v>
          </cell>
          <cell r="H167">
            <v>200</v>
          </cell>
          <cell r="I167" t="str">
            <v>Recklinghausen</v>
          </cell>
          <cell r="K167" t="str">
            <v>Herr Lensen</v>
          </cell>
          <cell r="L167" t="str">
            <v>02361-93153-26</v>
          </cell>
          <cell r="M167" t="str">
            <v>02361-93153-30</v>
          </cell>
          <cell r="O167" t="str">
            <v>Kemnastraße 3a</v>
          </cell>
          <cell r="P167" t="str">
            <v>D-45657 Recklinghausen</v>
          </cell>
        </row>
        <row r="168">
          <cell r="A168">
            <v>133</v>
          </cell>
          <cell r="C168" t="str">
            <v>Viterra Baupartner AG</v>
          </cell>
          <cell r="D168" t="str">
            <v>Niederlassung  Recklinghausen</v>
          </cell>
          <cell r="E168" t="str">
            <v>Kemnastraße 3a</v>
          </cell>
          <cell r="F168" t="str">
            <v>D-45657 Recklinghausen</v>
          </cell>
          <cell r="H168">
            <v>200</v>
          </cell>
          <cell r="I168" t="str">
            <v>Recklinghausen</v>
          </cell>
          <cell r="K168" t="str">
            <v>Frau Rüsing</v>
          </cell>
          <cell r="L168" t="str">
            <v>02361-93153-14</v>
          </cell>
          <cell r="M168" t="str">
            <v>02361-93153-30</v>
          </cell>
          <cell r="N168" t="str">
            <v>0171-3526932</v>
          </cell>
          <cell r="O168" t="str">
            <v>Kemnastraße 3a</v>
          </cell>
          <cell r="P168" t="str">
            <v>D-45657 Recklinghausen</v>
          </cell>
        </row>
        <row r="169">
          <cell r="C169" t="str">
            <v>Viterra Baupartner AG</v>
          </cell>
          <cell r="D169" t="str">
            <v>Niederlassung  Recklinghausen</v>
          </cell>
          <cell r="E169" t="str">
            <v>Kemnastraße 3a</v>
          </cell>
          <cell r="F169" t="str">
            <v>D-45657 Recklinghausen</v>
          </cell>
          <cell r="H169">
            <v>200</v>
          </cell>
          <cell r="I169" t="str">
            <v>Recklinghausen</v>
          </cell>
          <cell r="K169" t="str">
            <v>Herr Rehm</v>
          </cell>
          <cell r="L169" t="str">
            <v>02361-93153-21</v>
          </cell>
          <cell r="M169" t="str">
            <v>02361-93153-30</v>
          </cell>
          <cell r="O169" t="str">
            <v>Kemnastraße 3a</v>
          </cell>
          <cell r="P169" t="str">
            <v>D-45657 Recklinghausen</v>
          </cell>
        </row>
        <row r="170">
          <cell r="A170">
            <v>133</v>
          </cell>
          <cell r="C170" t="str">
            <v>Viterra Baupartner AG</v>
          </cell>
          <cell r="D170" t="str">
            <v>Niederlassung  Recklinghausen</v>
          </cell>
          <cell r="E170" t="str">
            <v>Kemnastraße 3a</v>
          </cell>
          <cell r="F170" t="str">
            <v>D-45657 Recklinghausen</v>
          </cell>
          <cell r="H170">
            <v>200</v>
          </cell>
          <cell r="I170" t="str">
            <v>Recklinghausen</v>
          </cell>
          <cell r="K170" t="str">
            <v>Frau Rüsing</v>
          </cell>
          <cell r="L170" t="str">
            <v>02361-93153-23</v>
          </cell>
          <cell r="M170" t="str">
            <v>02361-93153-30</v>
          </cell>
          <cell r="N170" t="str">
            <v>0171-3507684</v>
          </cell>
          <cell r="O170" t="str">
            <v>Kemnastraße 3a</v>
          </cell>
          <cell r="P170" t="str">
            <v>D-45657 Recklinghausen</v>
          </cell>
        </row>
        <row r="171">
          <cell r="A171">
            <v>112</v>
          </cell>
          <cell r="C171" t="str">
            <v>Viterra Baupartner AG</v>
          </cell>
          <cell r="D171" t="str">
            <v>Niederlassung  Recklinghausen</v>
          </cell>
          <cell r="E171" t="str">
            <v>Kemnastraße 3a</v>
          </cell>
          <cell r="F171" t="str">
            <v>D-45657 Recklinghausen</v>
          </cell>
          <cell r="H171">
            <v>200</v>
          </cell>
          <cell r="I171" t="str">
            <v>Recklinghausen</v>
          </cell>
          <cell r="K171" t="str">
            <v>Herr Schreiner</v>
          </cell>
          <cell r="L171" t="str">
            <v>02361-93153-22</v>
          </cell>
          <cell r="M171" t="str">
            <v>02361-93153-30</v>
          </cell>
          <cell r="O171" t="str">
            <v>Kemnastraße 3a</v>
          </cell>
          <cell r="P171" t="str">
            <v>D-45657 Recklinghausen</v>
          </cell>
        </row>
        <row r="172">
          <cell r="A172">
            <v>114</v>
          </cell>
          <cell r="C172" t="str">
            <v>Viterra Baupartner AG</v>
          </cell>
          <cell r="D172" t="str">
            <v>Niederlassung  Recklinghausen</v>
          </cell>
          <cell r="E172" t="str">
            <v>Kemnastraße 3a</v>
          </cell>
          <cell r="F172" t="str">
            <v>D-45657 Recklinghausen</v>
          </cell>
          <cell r="H172">
            <v>200</v>
          </cell>
          <cell r="I172" t="str">
            <v>Recklinghausen</v>
          </cell>
          <cell r="K172" t="str">
            <v>Herr Vehre</v>
          </cell>
          <cell r="L172" t="str">
            <v>02361-93153-16</v>
          </cell>
          <cell r="M172" t="str">
            <v>02361-93153-30</v>
          </cell>
          <cell r="O172" t="str">
            <v>Kemnastraße 3a</v>
          </cell>
          <cell r="P172" t="str">
            <v>D-45657 Recklinghausen</v>
          </cell>
        </row>
        <row r="173">
          <cell r="A173">
            <v>112</v>
          </cell>
          <cell r="C173" t="str">
            <v>Viterra Baupartner AG</v>
          </cell>
          <cell r="D173" t="str">
            <v>Niederlassung  Recklinghausen</v>
          </cell>
          <cell r="E173" t="str">
            <v>Kemnastraße 3a</v>
          </cell>
          <cell r="F173" t="str">
            <v>D-45657 Recklinghausen</v>
          </cell>
          <cell r="H173">
            <v>200</v>
          </cell>
          <cell r="I173" t="str">
            <v>Recklinghausen</v>
          </cell>
          <cell r="J173" t="str">
            <v>Herr Gerken</v>
          </cell>
          <cell r="K173" t="str">
            <v>Herr Wallmeier</v>
          </cell>
          <cell r="L173" t="str">
            <v>02361-93153-19</v>
          </cell>
          <cell r="M173" t="str">
            <v>02361-93153-30</v>
          </cell>
          <cell r="O173" t="str">
            <v>Kemnastraße 3a</v>
          </cell>
          <cell r="P173" t="str">
            <v>D-45657 Recklinghausen</v>
          </cell>
        </row>
        <row r="174">
          <cell r="A174">
            <v>114</v>
          </cell>
          <cell r="C174" t="str">
            <v>Viterra Baupartner AG</v>
          </cell>
          <cell r="D174" t="str">
            <v>Niederlassung  Recklinghausen</v>
          </cell>
          <cell r="E174" t="str">
            <v>Kemnastraße 3a</v>
          </cell>
          <cell r="F174" t="str">
            <v>D-45657 Recklinghausen</v>
          </cell>
          <cell r="H174">
            <v>200</v>
          </cell>
          <cell r="I174" t="str">
            <v>Recklinghausen</v>
          </cell>
          <cell r="K174" t="str">
            <v>Herr Wipperman</v>
          </cell>
          <cell r="L174" t="str">
            <v>02361-93153-20</v>
          </cell>
          <cell r="M174" t="str">
            <v>02361-93153-30</v>
          </cell>
          <cell r="O174" t="str">
            <v>Kemnastraße 3a</v>
          </cell>
          <cell r="P174" t="str">
            <v>D-45657 Recklinghausen</v>
          </cell>
        </row>
        <row r="175">
          <cell r="C175" t="str">
            <v>Viterra Baupartner AG</v>
          </cell>
          <cell r="D175" t="str">
            <v>Niederlassung  Wiesbaden</v>
          </cell>
          <cell r="E175" t="str">
            <v>Otto-von-Guericke-Ring 9 </v>
          </cell>
          <cell r="F175" t="str">
            <v>D-65205 Wiesbaden-Nordenstadt</v>
          </cell>
          <cell r="H175">
            <v>200</v>
          </cell>
          <cell r="I175" t="str">
            <v>Wiesbaden</v>
          </cell>
          <cell r="J175" t="str">
            <v>Herr Gerken</v>
          </cell>
          <cell r="K175" t="str">
            <v>Herr Gerken</v>
          </cell>
          <cell r="L175" t="str">
            <v>06122-9947-41</v>
          </cell>
          <cell r="M175" t="str">
            <v>0234-314-1315</v>
          </cell>
          <cell r="N175" t="str">
            <v>0177-6505570</v>
          </cell>
          <cell r="O175" t="str">
            <v>Otto-von-Guericke-Ring 9 </v>
          </cell>
          <cell r="P175" t="str">
            <v>D-65205 Wiesbaden-Nordenstadt</v>
          </cell>
        </row>
        <row r="176">
          <cell r="A176">
            <v>122</v>
          </cell>
          <cell r="C176" t="str">
            <v>Viterra Baupartner AG</v>
          </cell>
          <cell r="D176" t="str">
            <v>Niederlassung  Wiesbaden</v>
          </cell>
          <cell r="E176" t="str">
            <v>Otto-von-Guericke-Ring 9 </v>
          </cell>
          <cell r="F176" t="str">
            <v>D-65205 Wiesbaden-Nordenstadt</v>
          </cell>
          <cell r="H176">
            <v>200</v>
          </cell>
          <cell r="I176" t="str">
            <v>Wiesbaden</v>
          </cell>
          <cell r="K176" t="str">
            <v>Herr Buhlmann</v>
          </cell>
          <cell r="L176" t="str">
            <v>06122-9947-48</v>
          </cell>
          <cell r="M176" t="str">
            <v>06122-9947-49</v>
          </cell>
          <cell r="O176" t="str">
            <v>Otto-von-Guericke-Ring 9 </v>
          </cell>
          <cell r="P176" t="str">
            <v>D-65205 Wiesbaden-Nordenstadt</v>
          </cell>
        </row>
        <row r="177">
          <cell r="C177" t="str">
            <v>Viterra Baupartner AG</v>
          </cell>
          <cell r="D177" t="str">
            <v>Niederlassung  Wiesbaden</v>
          </cell>
          <cell r="E177" t="str">
            <v>Otto-von-Guericke-Ring 9 </v>
          </cell>
          <cell r="F177" t="str">
            <v>D-65205 Wiesbaden-Nordenstadt</v>
          </cell>
          <cell r="H177">
            <v>200</v>
          </cell>
          <cell r="I177" t="str">
            <v>Wiesbaden</v>
          </cell>
          <cell r="K177" t="str">
            <v>Frau Jäger</v>
          </cell>
          <cell r="L177" t="str">
            <v>06122-9947-51</v>
          </cell>
          <cell r="M177" t="str">
            <v>06122-9947-49</v>
          </cell>
          <cell r="N177" t="str">
            <v>0177-6505570</v>
          </cell>
          <cell r="O177" t="str">
            <v>Otto-von-Guericke-Ring 9 </v>
          </cell>
          <cell r="P177" t="str">
            <v>D-65205 Wiesbaden-Nordenstadt</v>
          </cell>
        </row>
        <row r="178">
          <cell r="A178">
            <v>127</v>
          </cell>
          <cell r="C178" t="str">
            <v>Viterra Baupartner AG</v>
          </cell>
          <cell r="D178" t="str">
            <v>Niederlassung  Wiesbaden</v>
          </cell>
          <cell r="E178" t="str">
            <v>Otto-von-Guericke-Ring 9</v>
          </cell>
          <cell r="F178" t="str">
            <v>D-65205 Wiesbaden-Nordenstadt</v>
          </cell>
          <cell r="H178">
            <v>200</v>
          </cell>
          <cell r="I178" t="str">
            <v>Wiesbaden</v>
          </cell>
          <cell r="K178" t="str">
            <v>Herr List</v>
          </cell>
          <cell r="L178" t="str">
            <v>06122-9947-43</v>
          </cell>
          <cell r="M178" t="str">
            <v>06122-9947-49</v>
          </cell>
          <cell r="O178" t="str">
            <v>Otto-von-Guericke-Ring 9</v>
          </cell>
          <cell r="P178" t="str">
            <v>D-65205 Wiesbaden-Nordenstadt</v>
          </cell>
        </row>
        <row r="179">
          <cell r="A179">
            <v>141</v>
          </cell>
          <cell r="C179" t="str">
            <v>Viterra Baupartner AG</v>
          </cell>
          <cell r="D179" t="str">
            <v>Niederlassung  Wiesbaden</v>
          </cell>
          <cell r="E179" t="str">
            <v>Otto-von-Guericke-Ring 9</v>
          </cell>
          <cell r="F179" t="str">
            <v>D-65205 Wiesbaden-Nordenstadt</v>
          </cell>
          <cell r="H179">
            <v>200</v>
          </cell>
          <cell r="I179" t="str">
            <v>Wiesbaden</v>
          </cell>
          <cell r="K179" t="str">
            <v>Herr Schmidt</v>
          </cell>
          <cell r="L179" t="str">
            <v>06122-9947-43</v>
          </cell>
          <cell r="M179" t="str">
            <v>06122-9947-49</v>
          </cell>
          <cell r="N179" t="str">
            <v>0177-5988304</v>
          </cell>
          <cell r="O179" t="str">
            <v>Otto-von-Guericke-Ring 9</v>
          </cell>
          <cell r="P179" t="str">
            <v>D-65205 Wiesbaden-Nordenstadt</v>
          </cell>
        </row>
        <row r="180">
          <cell r="A180">
            <v>121</v>
          </cell>
          <cell r="C180" t="str">
            <v>Viterra Baupartner AG</v>
          </cell>
          <cell r="D180" t="str">
            <v>Niederlassung  Wiesbaden</v>
          </cell>
          <cell r="E180" t="str">
            <v>Otto-von-Guericke-Ring 9</v>
          </cell>
          <cell r="F180" t="str">
            <v>D-65205 Wiesbaden-Nordenstadt</v>
          </cell>
          <cell r="H180">
            <v>200</v>
          </cell>
          <cell r="I180" t="str">
            <v>Wiesbaden</v>
          </cell>
          <cell r="K180" t="str">
            <v>Herr Ehnert</v>
          </cell>
          <cell r="L180" t="str">
            <v>06122-9947-44</v>
          </cell>
          <cell r="M180" t="str">
            <v>06122-9947-49</v>
          </cell>
          <cell r="O180" t="str">
            <v>Otto-von-Guericke-Ring 9</v>
          </cell>
          <cell r="P180" t="str">
            <v>D-65205 Wiesbaden-Nordenstadt</v>
          </cell>
        </row>
        <row r="181">
          <cell r="A181">
            <v>117</v>
          </cell>
          <cell r="C181" t="str">
            <v>Viterra Baupartner AG</v>
          </cell>
          <cell r="D181" t="str">
            <v>Niederlassung  Wiesbaden</v>
          </cell>
          <cell r="E181" t="str">
            <v>Otto-von-Guericke-Ring 9</v>
          </cell>
          <cell r="F181" t="str">
            <v>D-65205 Wiesbaden-Nordenstadt</v>
          </cell>
          <cell r="H181">
            <v>200</v>
          </cell>
          <cell r="I181" t="str">
            <v>Wiesbaden</v>
          </cell>
          <cell r="K181" t="str">
            <v>Herr Gundolf</v>
          </cell>
          <cell r="L181" t="str">
            <v>06122-9947-52</v>
          </cell>
          <cell r="M181" t="str">
            <v>06122-9947-49</v>
          </cell>
          <cell r="N181" t="str">
            <v>0177-5988304</v>
          </cell>
          <cell r="O181" t="str">
            <v>Otto-von-Guericke-Ring 9</v>
          </cell>
          <cell r="P181" t="str">
            <v>D-65205 Wiesbaden-Nordenstadt</v>
          </cell>
        </row>
        <row r="182">
          <cell r="C182" t="str">
            <v>Viterra Baupartner AG</v>
          </cell>
          <cell r="D182" t="str">
            <v>Niederlassung  Wiesbaden</v>
          </cell>
          <cell r="E182" t="str">
            <v>Otto-von-Guericke-Ring 9</v>
          </cell>
          <cell r="F182" t="str">
            <v>D-65205 Wiesbaden-Nordenstadt</v>
          </cell>
          <cell r="H182">
            <v>200</v>
          </cell>
          <cell r="I182" t="str">
            <v>Wiesbaden</v>
          </cell>
          <cell r="K182" t="str">
            <v>Herr List</v>
          </cell>
          <cell r="L182" t="str">
            <v>06122-9947-45</v>
          </cell>
          <cell r="M182" t="str">
            <v>06122-9947-49</v>
          </cell>
          <cell r="O182" t="str">
            <v>Otto-von-Guericke-Ring 9</v>
          </cell>
          <cell r="P182" t="str">
            <v>D-65205 Wiesbaden-Nordenstadt</v>
          </cell>
        </row>
        <row r="183">
          <cell r="A183">
            <v>117</v>
          </cell>
          <cell r="C183" t="str">
            <v>Viterra Baupartner AG</v>
          </cell>
          <cell r="D183" t="str">
            <v>Niederlassung  Wiesbaden</v>
          </cell>
          <cell r="E183" t="str">
            <v>Otto-von-Guericke-Ring 9</v>
          </cell>
          <cell r="F183" t="str">
            <v>D-65205 Wiesbaden-Nordenstadt</v>
          </cell>
          <cell r="H183">
            <v>200</v>
          </cell>
          <cell r="I183" t="str">
            <v>Wiesbaden</v>
          </cell>
          <cell r="K183" t="str">
            <v>Herr Sturm</v>
          </cell>
          <cell r="L183" t="str">
            <v>06122-9947-43</v>
          </cell>
          <cell r="M183" t="str">
            <v>06122-9947-49</v>
          </cell>
          <cell r="O183" t="str">
            <v>Otto-von-Guericke-Ring 9</v>
          </cell>
          <cell r="P183" t="str">
            <v>D-65205 Wiesbaden-Nordenstadt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mkers@home.nl" TargetMode="External" /><Relationship Id="rId2" Type="http://schemas.openxmlformats.org/officeDocument/2006/relationships/hyperlink" Target="mailto:raymondaalderink@live.nl" TargetMode="External" /><Relationship Id="rId3" Type="http://schemas.openxmlformats.org/officeDocument/2006/relationships/hyperlink" Target="mailto:jan.everlo@tiscali.nl" TargetMode="External" /><Relationship Id="rId4" Type="http://schemas.openxmlformats.org/officeDocument/2006/relationships/hyperlink" Target="mailto:p.hemmer@home.nl" TargetMode="External" /><Relationship Id="rId5" Type="http://schemas.openxmlformats.org/officeDocument/2006/relationships/hyperlink" Target="mailto:dikkepad71@hotmail.com" TargetMode="External" /><Relationship Id="rId6" Type="http://schemas.openxmlformats.org/officeDocument/2006/relationships/hyperlink" Target="mailto:j.b.kosterink@home.nl" TargetMode="External" /><Relationship Id="rId7" Type="http://schemas.openxmlformats.org/officeDocument/2006/relationships/hyperlink" Target="mailto:pjm.kroeze@hetnet.nl" TargetMode="External" /><Relationship Id="rId8" Type="http://schemas.openxmlformats.org/officeDocument/2006/relationships/hyperlink" Target="mailto:arno@natter.nl" TargetMode="External" /><Relationship Id="rId9" Type="http://schemas.openxmlformats.org/officeDocument/2006/relationships/hyperlink" Target="mailto:anneke.ok@keyaccess.nl" TargetMode="External" /><Relationship Id="rId10" Type="http://schemas.openxmlformats.org/officeDocument/2006/relationships/hyperlink" Target="mailto:moramuil@planet.nl" TargetMode="External" /><Relationship Id="rId11" Type="http://schemas.openxmlformats.org/officeDocument/2006/relationships/hyperlink" Target="mailto:liesbeth.rob@home.nl" TargetMode="External" /><Relationship Id="rId12" Type="http://schemas.openxmlformats.org/officeDocument/2006/relationships/hyperlink" Target="mailto:bartengelbertink@gmail.com" TargetMode="External" /><Relationship Id="rId13" Type="http://schemas.openxmlformats.org/officeDocument/2006/relationships/hyperlink" Target="mailto:mark.teuiten@gmail.com" TargetMode="External" /><Relationship Id="rId14" Type="http://schemas.openxmlformats.org/officeDocument/2006/relationships/hyperlink" Target="mailto:manonrob@home.nl" TargetMode="External" /><Relationship Id="rId15" Type="http://schemas.openxmlformats.org/officeDocument/2006/relationships/hyperlink" Target="mailto:afkrakers@home.nl" TargetMode="External" /><Relationship Id="rId16" Type="http://schemas.openxmlformats.org/officeDocument/2006/relationships/hyperlink" Target="mailto:boetjepoelman@hotmail.com" TargetMode="External" /><Relationship Id="rId17" Type="http://schemas.openxmlformats.org/officeDocument/2006/relationships/hyperlink" Target="mailto:bennadje@hotmail.com" TargetMode="External" /><Relationship Id="rId18" Type="http://schemas.openxmlformats.org/officeDocument/2006/relationships/hyperlink" Target="mailto:stefankim@home.nl" TargetMode="External" /><Relationship Id="rId19" Type="http://schemas.openxmlformats.org/officeDocument/2006/relationships/hyperlink" Target="mailto:stefanisnatter@hotmail.com" TargetMode="Externa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A16">
      <selection activeCell="H35" sqref="H35"/>
    </sheetView>
  </sheetViews>
  <sheetFormatPr defaultColWidth="9.33203125" defaultRowHeight="12.75"/>
  <cols>
    <col min="1" max="1" width="6.16015625" style="1" customWidth="1"/>
    <col min="2" max="2" width="18.5" style="1" customWidth="1"/>
    <col min="3" max="3" width="9.5" style="1" bestFit="1" customWidth="1"/>
    <col min="4" max="4" width="10.83203125" style="1" bestFit="1" customWidth="1"/>
    <col min="5" max="5" width="2.66015625" style="1" customWidth="1"/>
    <col min="6" max="6" width="6.16015625" style="1" customWidth="1"/>
    <col min="7" max="7" width="18.5" style="1" customWidth="1"/>
    <col min="8" max="8" width="9.5" style="1" customWidth="1"/>
    <col min="9" max="9" width="10.83203125" style="1" customWidth="1"/>
    <col min="10" max="10" width="2.66015625" style="1" customWidth="1"/>
    <col min="11" max="11" width="6.16015625" style="1" customWidth="1"/>
    <col min="12" max="12" width="18.5" style="1" customWidth="1"/>
    <col min="13" max="13" width="9.5" style="1" customWidth="1"/>
    <col min="14" max="14" width="10.66015625" style="1" customWidth="1"/>
    <col min="15" max="15" width="2.66015625" style="1" customWidth="1"/>
    <col min="16" max="16" width="6.16015625" style="1" customWidth="1"/>
    <col min="17" max="17" width="18.5" style="1" customWidth="1"/>
    <col min="18" max="18" width="10.16015625" style="1" customWidth="1"/>
    <col min="19" max="19" width="11.16015625" style="1" customWidth="1"/>
    <col min="20" max="20" width="2.66015625" style="1" customWidth="1"/>
    <col min="21" max="21" width="6.16015625" style="1" customWidth="1"/>
    <col min="22" max="22" width="18.5" style="1" customWidth="1"/>
    <col min="23" max="23" width="10.16015625" style="1" customWidth="1"/>
    <col min="24" max="24" width="10.83203125" style="1" customWidth="1"/>
    <col min="25" max="25" width="2.66015625" style="1" customWidth="1"/>
    <col min="26" max="26" width="6.16015625" style="1" customWidth="1"/>
    <col min="27" max="27" width="17.83203125" style="1" customWidth="1"/>
    <col min="28" max="28" width="10.33203125" style="1" customWidth="1"/>
    <col min="29" max="29" width="11.83203125" style="1" customWidth="1"/>
    <col min="30" max="30" width="2.66015625" style="1" customWidth="1"/>
    <col min="31" max="31" width="6.16015625" style="1" customWidth="1"/>
    <col min="32" max="32" width="17.83203125" style="1" customWidth="1"/>
    <col min="33" max="33" width="9.5" style="1" customWidth="1"/>
    <col min="34" max="34" width="11.33203125" style="1" customWidth="1"/>
    <col min="35" max="35" width="2.66015625" style="1" customWidth="1"/>
    <col min="36" max="36" width="6.16015625" style="1" customWidth="1"/>
    <col min="37" max="37" width="17.83203125" style="1" customWidth="1"/>
    <col min="38" max="38" width="9.5" style="1" customWidth="1"/>
    <col min="39" max="39" width="11.33203125" style="1" customWidth="1"/>
    <col min="40" max="40" width="2.66015625" style="1" customWidth="1"/>
    <col min="41" max="41" width="6.16015625" style="1" customWidth="1"/>
    <col min="42" max="42" width="17.83203125" style="1" customWidth="1"/>
    <col min="43" max="43" width="9.5" style="1" customWidth="1"/>
    <col min="44" max="44" width="11.33203125" style="1" customWidth="1"/>
    <col min="45" max="16384" width="9.33203125" style="1" customWidth="1"/>
  </cols>
  <sheetData>
    <row r="1" spans="1:2" ht="11.25">
      <c r="A1" s="99">
        <v>2012</v>
      </c>
      <c r="B1" s="99">
        <v>2012</v>
      </c>
    </row>
    <row r="2" spans="1:29" ht="17.25" customHeight="1">
      <c r="A2" s="104" t="str">
        <f>"Januari "&amp;jaar2&amp;" -- KAS --"</f>
        <v>Januari 2012 -- KAS --</v>
      </c>
      <c r="B2" s="105"/>
      <c r="C2" s="105"/>
      <c r="D2" s="106"/>
      <c r="F2" s="104" t="str">
        <f>"Februari "&amp;jaar2&amp;" -- KAS --"</f>
        <v>Februari 2012 -- KAS --</v>
      </c>
      <c r="G2" s="105"/>
      <c r="H2" s="105"/>
      <c r="I2" s="106"/>
      <c r="K2" s="104" t="str">
        <f>"Maart "&amp;jaar2&amp;" -- KAS --"</f>
        <v>Maart 2012 -- KAS --</v>
      </c>
      <c r="L2" s="105"/>
      <c r="M2" s="105"/>
      <c r="N2" s="106"/>
      <c r="P2" s="104" t="str">
        <f>"Juli "&amp;jaar2&amp;" -- KAS --"</f>
        <v>Juli 2012 -- KAS --</v>
      </c>
      <c r="Q2" s="105"/>
      <c r="R2" s="105"/>
      <c r="S2" s="106"/>
      <c r="U2" s="104" t="str">
        <f>"Augustus "&amp;jaar2&amp;" -- KAS --"</f>
        <v>Augustus 2012 -- KAS --</v>
      </c>
      <c r="V2" s="105"/>
      <c r="W2" s="105"/>
      <c r="X2" s="106"/>
      <c r="Z2" s="104" t="str">
        <f>"September "&amp;jaar1&amp;" -- KAS --"</f>
        <v>September 2012 -- KAS --</v>
      </c>
      <c r="AA2" s="105"/>
      <c r="AB2" s="105"/>
      <c r="AC2" s="106"/>
    </row>
    <row r="3" spans="1:29" ht="11.25">
      <c r="A3" s="5" t="s">
        <v>46</v>
      </c>
      <c r="B3" s="6" t="s">
        <v>45</v>
      </c>
      <c r="C3" s="6" t="s">
        <v>42</v>
      </c>
      <c r="D3" s="7" t="s">
        <v>43</v>
      </c>
      <c r="F3" s="5" t="s">
        <v>46</v>
      </c>
      <c r="G3" s="6" t="s">
        <v>45</v>
      </c>
      <c r="H3" s="6" t="s">
        <v>42</v>
      </c>
      <c r="I3" s="7" t="s">
        <v>43</v>
      </c>
      <c r="K3" s="5" t="s">
        <v>46</v>
      </c>
      <c r="L3" s="6" t="s">
        <v>45</v>
      </c>
      <c r="M3" s="6" t="s">
        <v>42</v>
      </c>
      <c r="N3" s="7" t="s">
        <v>43</v>
      </c>
      <c r="P3" s="5" t="s">
        <v>46</v>
      </c>
      <c r="Q3" s="6" t="s">
        <v>45</v>
      </c>
      <c r="R3" s="6" t="s">
        <v>42</v>
      </c>
      <c r="S3" s="7" t="s">
        <v>43</v>
      </c>
      <c r="U3" s="5" t="s">
        <v>46</v>
      </c>
      <c r="V3" s="6" t="s">
        <v>45</v>
      </c>
      <c r="W3" s="6" t="s">
        <v>42</v>
      </c>
      <c r="X3" s="7" t="s">
        <v>43</v>
      </c>
      <c r="Z3" s="5" t="s">
        <v>46</v>
      </c>
      <c r="AA3" s="6" t="s">
        <v>45</v>
      </c>
      <c r="AB3" s="6" t="s">
        <v>42</v>
      </c>
      <c r="AC3" s="7" t="s">
        <v>43</v>
      </c>
    </row>
    <row r="4" spans="1:29" ht="11.25">
      <c r="A4" s="12">
        <v>40179</v>
      </c>
      <c r="B4" s="3" t="s">
        <v>41</v>
      </c>
      <c r="C4" s="25">
        <v>0</v>
      </c>
      <c r="D4" s="11"/>
      <c r="F4" s="8">
        <v>40210</v>
      </c>
      <c r="G4" s="9" t="s">
        <v>41</v>
      </c>
      <c r="H4" s="10">
        <f>D19</f>
        <v>0</v>
      </c>
      <c r="I4" s="11"/>
      <c r="K4" s="8">
        <v>40238</v>
      </c>
      <c r="L4" s="9" t="s">
        <v>41</v>
      </c>
      <c r="M4" s="10">
        <f>I19</f>
        <v>0</v>
      </c>
      <c r="N4" s="11"/>
      <c r="P4" s="8">
        <v>40360</v>
      </c>
      <c r="Q4" s="9" t="s">
        <v>41</v>
      </c>
      <c r="R4" s="10">
        <f>N64</f>
        <v>0</v>
      </c>
      <c r="S4" s="11"/>
      <c r="U4" s="8">
        <v>40391</v>
      </c>
      <c r="V4" s="9" t="s">
        <v>41</v>
      </c>
      <c r="W4" s="10">
        <f>S19</f>
        <v>0</v>
      </c>
      <c r="X4" s="11"/>
      <c r="Z4" s="8">
        <v>40422</v>
      </c>
      <c r="AA4" s="9" t="s">
        <v>41</v>
      </c>
      <c r="AB4" s="10">
        <f>X19</f>
        <v>0</v>
      </c>
      <c r="AC4" s="11"/>
    </row>
    <row r="5" spans="1:29" ht="11.25">
      <c r="A5" s="12"/>
      <c r="B5" s="3"/>
      <c r="C5" s="4"/>
      <c r="D5" s="13"/>
      <c r="F5" s="12"/>
      <c r="G5" s="3"/>
      <c r="H5" s="4"/>
      <c r="I5" s="13"/>
      <c r="K5" s="12"/>
      <c r="L5" s="3"/>
      <c r="M5" s="4"/>
      <c r="N5" s="13"/>
      <c r="P5" s="12"/>
      <c r="Q5" s="3"/>
      <c r="R5" s="4"/>
      <c r="S5" s="13"/>
      <c r="U5" s="12"/>
      <c r="V5" s="3"/>
      <c r="W5" s="4"/>
      <c r="X5" s="13"/>
      <c r="Z5" s="12"/>
      <c r="AA5" s="3"/>
      <c r="AB5" s="4"/>
      <c r="AC5" s="13"/>
    </row>
    <row r="6" spans="1:29" ht="11.25">
      <c r="A6" s="12"/>
      <c r="B6" s="3"/>
      <c r="C6" s="4"/>
      <c r="D6" s="13"/>
      <c r="F6" s="12"/>
      <c r="G6" s="3"/>
      <c r="H6" s="4"/>
      <c r="I6" s="13"/>
      <c r="K6" s="12"/>
      <c r="L6" s="3"/>
      <c r="M6" s="4"/>
      <c r="N6" s="13"/>
      <c r="P6" s="12"/>
      <c r="Q6" s="3"/>
      <c r="R6" s="4"/>
      <c r="S6" s="13"/>
      <c r="U6" s="12"/>
      <c r="V6" s="3"/>
      <c r="W6" s="4"/>
      <c r="X6" s="13"/>
      <c r="Z6" s="12"/>
      <c r="AA6" s="3"/>
      <c r="AB6" s="4"/>
      <c r="AC6" s="13"/>
    </row>
    <row r="7" spans="1:29" ht="11.25">
      <c r="A7" s="12"/>
      <c r="B7" s="3"/>
      <c r="C7" s="4"/>
      <c r="D7" s="13"/>
      <c r="F7" s="12"/>
      <c r="G7" s="3"/>
      <c r="H7" s="4"/>
      <c r="I7" s="13"/>
      <c r="K7" s="12"/>
      <c r="L7" s="3"/>
      <c r="M7" s="4"/>
      <c r="N7" s="13"/>
      <c r="P7" s="12"/>
      <c r="Q7" s="3"/>
      <c r="R7" s="4"/>
      <c r="S7" s="13"/>
      <c r="U7" s="12"/>
      <c r="V7" s="3"/>
      <c r="W7" s="4"/>
      <c r="X7" s="13"/>
      <c r="Z7" s="12"/>
      <c r="AA7" s="3"/>
      <c r="AB7" s="4"/>
      <c r="AC7" s="13"/>
    </row>
    <row r="8" spans="1:29" ht="11.25">
      <c r="A8" s="12"/>
      <c r="B8" s="3"/>
      <c r="C8" s="4"/>
      <c r="D8" s="13"/>
      <c r="F8" s="12"/>
      <c r="G8" s="3"/>
      <c r="H8" s="4"/>
      <c r="I8" s="13"/>
      <c r="K8" s="12"/>
      <c r="L8" s="3"/>
      <c r="M8" s="4"/>
      <c r="N8" s="13"/>
      <c r="P8" s="12"/>
      <c r="Q8" s="3"/>
      <c r="R8" s="4"/>
      <c r="S8" s="13"/>
      <c r="U8" s="12"/>
      <c r="V8" s="3"/>
      <c r="W8" s="4"/>
      <c r="X8" s="13"/>
      <c r="Z8" s="12"/>
      <c r="AA8" s="3"/>
      <c r="AB8" s="4"/>
      <c r="AC8" s="13"/>
    </row>
    <row r="9" spans="1:29" ht="11.25">
      <c r="A9" s="12"/>
      <c r="B9" s="3"/>
      <c r="C9" s="4"/>
      <c r="D9" s="13"/>
      <c r="F9" s="12"/>
      <c r="G9" s="3"/>
      <c r="H9" s="4"/>
      <c r="I9" s="13"/>
      <c r="K9" s="12"/>
      <c r="L9" s="3"/>
      <c r="M9" s="4"/>
      <c r="N9" s="13"/>
      <c r="P9" s="12"/>
      <c r="Q9" s="3"/>
      <c r="R9" s="4"/>
      <c r="S9" s="13"/>
      <c r="U9" s="12"/>
      <c r="V9" s="3"/>
      <c r="W9" s="4"/>
      <c r="X9" s="13"/>
      <c r="Z9" s="12"/>
      <c r="AA9" s="3"/>
      <c r="AB9" s="4"/>
      <c r="AC9" s="13"/>
    </row>
    <row r="10" spans="1:29" ht="11.25">
      <c r="A10" s="12"/>
      <c r="B10" s="3"/>
      <c r="C10" s="4"/>
      <c r="D10" s="13"/>
      <c r="F10" s="12"/>
      <c r="G10" s="3"/>
      <c r="H10" s="4"/>
      <c r="I10" s="13"/>
      <c r="K10" s="12"/>
      <c r="L10" s="3"/>
      <c r="M10" s="4"/>
      <c r="N10" s="13"/>
      <c r="P10" s="12"/>
      <c r="Q10" s="3"/>
      <c r="R10" s="4"/>
      <c r="S10" s="13"/>
      <c r="U10" s="12"/>
      <c r="V10" s="3"/>
      <c r="W10" s="4"/>
      <c r="X10" s="13"/>
      <c r="Z10" s="12"/>
      <c r="AA10" s="3"/>
      <c r="AB10" s="4"/>
      <c r="AC10" s="13"/>
    </row>
    <row r="11" spans="1:29" ht="11.25">
      <c r="A11" s="12"/>
      <c r="B11" s="3"/>
      <c r="C11" s="4"/>
      <c r="D11" s="13"/>
      <c r="F11" s="12"/>
      <c r="G11" s="3"/>
      <c r="H11" s="4"/>
      <c r="I11" s="13"/>
      <c r="K11" s="12"/>
      <c r="L11" s="3"/>
      <c r="M11" s="4"/>
      <c r="N11" s="13"/>
      <c r="P11" s="12"/>
      <c r="Q11" s="3"/>
      <c r="R11" s="4"/>
      <c r="S11" s="13"/>
      <c r="U11" s="12"/>
      <c r="V11" s="3"/>
      <c r="W11" s="4"/>
      <c r="X11" s="13"/>
      <c r="Z11" s="12"/>
      <c r="AA11" s="3"/>
      <c r="AB11" s="4"/>
      <c r="AC11" s="13"/>
    </row>
    <row r="12" spans="1:29" ht="11.25">
      <c r="A12" s="12"/>
      <c r="B12" s="3"/>
      <c r="C12" s="4"/>
      <c r="D12" s="13"/>
      <c r="F12" s="12"/>
      <c r="G12" s="3"/>
      <c r="H12" s="4"/>
      <c r="I12" s="13"/>
      <c r="K12" s="12"/>
      <c r="L12" s="3"/>
      <c r="M12" s="4"/>
      <c r="N12" s="13"/>
      <c r="P12" s="12"/>
      <c r="Q12" s="3"/>
      <c r="R12" s="4"/>
      <c r="S12" s="13"/>
      <c r="U12" s="12"/>
      <c r="V12" s="3"/>
      <c r="W12" s="4"/>
      <c r="X12" s="13"/>
      <c r="Z12" s="12"/>
      <c r="AA12" s="3"/>
      <c r="AB12" s="4"/>
      <c r="AC12" s="13"/>
    </row>
    <row r="13" spans="1:29" ht="11.25">
      <c r="A13" s="12"/>
      <c r="B13" s="3"/>
      <c r="C13" s="4"/>
      <c r="D13" s="13"/>
      <c r="F13" s="12"/>
      <c r="G13" s="3"/>
      <c r="H13" s="4"/>
      <c r="I13" s="13"/>
      <c r="K13" s="12"/>
      <c r="L13" s="3"/>
      <c r="M13" s="4"/>
      <c r="N13" s="13"/>
      <c r="P13" s="12"/>
      <c r="Q13" s="3"/>
      <c r="R13" s="4"/>
      <c r="S13" s="13"/>
      <c r="U13" s="12"/>
      <c r="V13" s="3"/>
      <c r="W13" s="4"/>
      <c r="X13" s="13"/>
      <c r="Z13" s="12"/>
      <c r="AA13" s="3"/>
      <c r="AB13" s="4"/>
      <c r="AC13" s="13"/>
    </row>
    <row r="14" spans="1:29" ht="11.25">
      <c r="A14" s="12"/>
      <c r="B14" s="3"/>
      <c r="C14" s="4"/>
      <c r="D14" s="13"/>
      <c r="F14" s="12"/>
      <c r="G14" s="3"/>
      <c r="H14" s="4"/>
      <c r="I14" s="13"/>
      <c r="K14" s="12"/>
      <c r="L14" s="3"/>
      <c r="M14" s="4"/>
      <c r="N14" s="13"/>
      <c r="P14" s="12"/>
      <c r="Q14" s="3"/>
      <c r="R14" s="4"/>
      <c r="S14" s="13"/>
      <c r="U14" s="12"/>
      <c r="V14" s="3"/>
      <c r="W14" s="4"/>
      <c r="X14" s="13"/>
      <c r="Z14" s="12"/>
      <c r="AA14" s="3"/>
      <c r="AB14" s="4"/>
      <c r="AC14" s="13"/>
    </row>
    <row r="15" spans="1:29" ht="11.25">
      <c r="A15" s="12"/>
      <c r="B15" s="3"/>
      <c r="C15" s="4"/>
      <c r="D15" s="13"/>
      <c r="F15" s="12"/>
      <c r="G15" s="3"/>
      <c r="H15" s="4"/>
      <c r="I15" s="13"/>
      <c r="K15" s="12"/>
      <c r="L15" s="3"/>
      <c r="M15" s="4"/>
      <c r="N15" s="13"/>
      <c r="P15" s="12"/>
      <c r="Q15" s="3"/>
      <c r="R15" s="4"/>
      <c r="S15" s="13"/>
      <c r="U15" s="12"/>
      <c r="V15" s="3"/>
      <c r="W15" s="4"/>
      <c r="X15" s="13"/>
      <c r="Z15" s="12"/>
      <c r="AA15" s="3"/>
      <c r="AB15" s="4"/>
      <c r="AC15" s="13"/>
    </row>
    <row r="16" spans="1:29" ht="11.25">
      <c r="A16" s="12"/>
      <c r="B16" s="3"/>
      <c r="C16" s="4"/>
      <c r="D16" s="13"/>
      <c r="F16" s="12"/>
      <c r="G16" s="3"/>
      <c r="H16" s="4"/>
      <c r="I16" s="13"/>
      <c r="K16" s="12"/>
      <c r="L16" s="3"/>
      <c r="M16" s="4"/>
      <c r="N16" s="13"/>
      <c r="P16" s="12"/>
      <c r="Q16" s="3"/>
      <c r="R16" s="4"/>
      <c r="S16" s="13"/>
      <c r="U16" s="12"/>
      <c r="V16" s="3"/>
      <c r="W16" s="4"/>
      <c r="X16" s="13"/>
      <c r="Z16" s="12"/>
      <c r="AA16" s="3"/>
      <c r="AB16" s="4"/>
      <c r="AC16" s="13"/>
    </row>
    <row r="17" spans="1:29" ht="11.25">
      <c r="A17" s="12"/>
      <c r="B17" s="3"/>
      <c r="C17" s="4"/>
      <c r="D17" s="13"/>
      <c r="F17" s="12"/>
      <c r="G17" s="3"/>
      <c r="H17" s="4"/>
      <c r="I17" s="13"/>
      <c r="K17" s="12"/>
      <c r="L17" s="3"/>
      <c r="M17" s="4"/>
      <c r="N17" s="13"/>
      <c r="P17" s="12"/>
      <c r="Q17" s="3"/>
      <c r="R17" s="4"/>
      <c r="S17" s="13"/>
      <c r="U17" s="12"/>
      <c r="V17" s="3"/>
      <c r="W17" s="4"/>
      <c r="X17" s="13"/>
      <c r="Z17" s="12"/>
      <c r="AA17" s="3"/>
      <c r="AB17" s="4"/>
      <c r="AC17" s="13"/>
    </row>
    <row r="18" spans="1:29" ht="11.25">
      <c r="A18" s="12"/>
      <c r="B18" s="3"/>
      <c r="C18" s="4"/>
      <c r="D18" s="13"/>
      <c r="F18" s="12"/>
      <c r="G18" s="3"/>
      <c r="H18" s="4"/>
      <c r="I18" s="13"/>
      <c r="K18" s="12"/>
      <c r="L18" s="3"/>
      <c r="M18" s="4"/>
      <c r="N18" s="13"/>
      <c r="P18" s="12"/>
      <c r="Q18" s="3"/>
      <c r="R18" s="4"/>
      <c r="S18" s="13"/>
      <c r="U18" s="12"/>
      <c r="V18" s="3"/>
      <c r="W18" s="4"/>
      <c r="X18" s="13"/>
      <c r="Z18" s="12"/>
      <c r="AA18" s="3"/>
      <c r="AB18" s="4"/>
      <c r="AC18" s="13"/>
    </row>
    <row r="19" spans="1:29" ht="12" thickBot="1">
      <c r="A19" s="14">
        <v>40209</v>
      </c>
      <c r="B19" s="15" t="s">
        <v>47</v>
      </c>
      <c r="C19" s="16"/>
      <c r="D19" s="21">
        <f>D20-SUM(D5:D18)</f>
        <v>0</v>
      </c>
      <c r="F19" s="14">
        <v>40237</v>
      </c>
      <c r="G19" s="15" t="s">
        <v>47</v>
      </c>
      <c r="H19" s="16"/>
      <c r="I19" s="21">
        <f>I20-SUM(I5:I18)</f>
        <v>0</v>
      </c>
      <c r="K19" s="14">
        <v>40268</v>
      </c>
      <c r="L19" s="15" t="s">
        <v>47</v>
      </c>
      <c r="M19" s="16"/>
      <c r="N19" s="21">
        <f>N20-SUM(N5:N18)</f>
        <v>0</v>
      </c>
      <c r="P19" s="14">
        <f>P18</f>
        <v>0</v>
      </c>
      <c r="Q19" s="15" t="s">
        <v>47</v>
      </c>
      <c r="R19" s="16"/>
      <c r="S19" s="21">
        <f>S20-SUM(S5:S18)</f>
        <v>0</v>
      </c>
      <c r="U19" s="14">
        <f>U18</f>
        <v>0</v>
      </c>
      <c r="V19" s="15" t="s">
        <v>47</v>
      </c>
      <c r="W19" s="16"/>
      <c r="X19" s="21">
        <f>X20-SUM(X5:X18)</f>
        <v>0</v>
      </c>
      <c r="Z19" s="14">
        <f>Z18</f>
        <v>0</v>
      </c>
      <c r="AA19" s="15" t="s">
        <v>47</v>
      </c>
      <c r="AB19" s="16"/>
      <c r="AC19" s="21">
        <f>AC20-SUM(AC5:AC18)</f>
        <v>0</v>
      </c>
    </row>
    <row r="20" spans="1:29" ht="12" thickBot="1">
      <c r="A20" s="19"/>
      <c r="B20" s="17"/>
      <c r="C20" s="20">
        <f>SUM(C4:C19)</f>
        <v>0</v>
      </c>
      <c r="D20" s="18">
        <f>C20</f>
        <v>0</v>
      </c>
      <c r="F20" s="19"/>
      <c r="G20" s="17"/>
      <c r="H20" s="20">
        <f>SUM(H4:H19)</f>
        <v>0</v>
      </c>
      <c r="I20" s="18">
        <f>H20</f>
        <v>0</v>
      </c>
      <c r="K20" s="19"/>
      <c r="L20" s="17"/>
      <c r="M20" s="20">
        <f>SUM(M4:M19)</f>
        <v>0</v>
      </c>
      <c r="N20" s="18">
        <f>M20</f>
        <v>0</v>
      </c>
      <c r="P20" s="19"/>
      <c r="Q20" s="17"/>
      <c r="R20" s="20">
        <f>SUM(R4:R19)</f>
        <v>0</v>
      </c>
      <c r="S20" s="18">
        <f>R20</f>
        <v>0</v>
      </c>
      <c r="U20" s="19"/>
      <c r="V20" s="17"/>
      <c r="W20" s="20">
        <f>SUM(W4:W19)</f>
        <v>0</v>
      </c>
      <c r="X20" s="18">
        <f>W20</f>
        <v>0</v>
      </c>
      <c r="Z20" s="19"/>
      <c r="AA20" s="17"/>
      <c r="AB20" s="20">
        <f>SUM(AB4:AB19)</f>
        <v>0</v>
      </c>
      <c r="AC20" s="18">
        <f>AB20</f>
        <v>0</v>
      </c>
    </row>
    <row r="21" spans="1:26" ht="12" thickTop="1">
      <c r="A21" s="2"/>
      <c r="F21" s="2"/>
      <c r="K21" s="2"/>
      <c r="P21" s="2"/>
      <c r="U21" s="2"/>
      <c r="Z21" s="2"/>
    </row>
    <row r="22" spans="1:29" ht="15">
      <c r="A22" s="104" t="str">
        <f>"Januari "&amp;jaar2&amp;" -- BANK --"</f>
        <v>Januari 2012 -- BANK --</v>
      </c>
      <c r="B22" s="105"/>
      <c r="C22" s="105"/>
      <c r="D22" s="106"/>
      <c r="F22" s="104" t="str">
        <f>"Februari "&amp;jaar2&amp;" -- BANK --"</f>
        <v>Februari 2012 -- BANK --</v>
      </c>
      <c r="G22" s="105"/>
      <c r="H22" s="105"/>
      <c r="I22" s="106"/>
      <c r="K22" s="104" t="str">
        <f>"Maart "&amp;jaar2&amp;" -- BANK --"</f>
        <v>Maart 2012 -- BANK --</v>
      </c>
      <c r="L22" s="105"/>
      <c r="M22" s="105"/>
      <c r="N22" s="106"/>
      <c r="P22" s="104" t="str">
        <f>"Juli "&amp;jaar2&amp;" -- BANK --"</f>
        <v>Juli 2012 -- BANK --</v>
      </c>
      <c r="Q22" s="105"/>
      <c r="R22" s="105"/>
      <c r="S22" s="106"/>
      <c r="U22" s="104" t="str">
        <f>"Augustus "&amp;jaar2&amp;" -- BANK --"</f>
        <v>Augustus 2012 -- BANK --</v>
      </c>
      <c r="V22" s="105"/>
      <c r="W22" s="105"/>
      <c r="X22" s="106"/>
      <c r="Z22" s="104" t="str">
        <f>"September "&amp;jaar1&amp;" -- BANK --"</f>
        <v>September 2012 -- BANK --</v>
      </c>
      <c r="AA22" s="105"/>
      <c r="AB22" s="105"/>
      <c r="AC22" s="106"/>
    </row>
    <row r="23" spans="1:29" ht="11.25">
      <c r="A23" s="5" t="s">
        <v>46</v>
      </c>
      <c r="B23" s="6" t="s">
        <v>45</v>
      </c>
      <c r="C23" s="6" t="s">
        <v>42</v>
      </c>
      <c r="D23" s="7" t="s">
        <v>43</v>
      </c>
      <c r="F23" s="5" t="s">
        <v>46</v>
      </c>
      <c r="G23" s="6" t="s">
        <v>45</v>
      </c>
      <c r="H23" s="6" t="s">
        <v>42</v>
      </c>
      <c r="I23" s="7" t="s">
        <v>43</v>
      </c>
      <c r="K23" s="5" t="s">
        <v>46</v>
      </c>
      <c r="L23" s="6" t="s">
        <v>45</v>
      </c>
      <c r="M23" s="6" t="s">
        <v>42</v>
      </c>
      <c r="N23" s="7" t="s">
        <v>43</v>
      </c>
      <c r="P23" s="5" t="s">
        <v>46</v>
      </c>
      <c r="Q23" s="6" t="s">
        <v>45</v>
      </c>
      <c r="R23" s="6" t="s">
        <v>42</v>
      </c>
      <c r="S23" s="7" t="s">
        <v>43</v>
      </c>
      <c r="U23" s="5" t="s">
        <v>46</v>
      </c>
      <c r="V23" s="6" t="s">
        <v>45</v>
      </c>
      <c r="W23" s="6" t="s">
        <v>42</v>
      </c>
      <c r="X23" s="7" t="s">
        <v>43</v>
      </c>
      <c r="Z23" s="5" t="s">
        <v>46</v>
      </c>
      <c r="AA23" s="6" t="s">
        <v>45</v>
      </c>
      <c r="AB23" s="6" t="s">
        <v>42</v>
      </c>
      <c r="AC23" s="7" t="s">
        <v>43</v>
      </c>
    </row>
    <row r="24" spans="1:29" ht="11.25">
      <c r="A24" s="8">
        <f>A4</f>
        <v>40179</v>
      </c>
      <c r="B24" s="9" t="s">
        <v>40</v>
      </c>
      <c r="C24" s="25">
        <v>2828.29</v>
      </c>
      <c r="D24" s="11"/>
      <c r="F24" s="8">
        <f>F4</f>
        <v>40210</v>
      </c>
      <c r="G24" s="9" t="s">
        <v>40</v>
      </c>
      <c r="H24" s="10">
        <f>D42</f>
        <v>3899.7299999999996</v>
      </c>
      <c r="I24" s="11"/>
      <c r="K24" s="8">
        <f>K4</f>
        <v>40238</v>
      </c>
      <c r="L24" s="9" t="s">
        <v>40</v>
      </c>
      <c r="M24" s="10">
        <f>I42</f>
        <v>3567.1199999999994</v>
      </c>
      <c r="N24" s="11"/>
      <c r="P24" s="8">
        <f>P4</f>
        <v>40360</v>
      </c>
      <c r="Q24" s="9" t="s">
        <v>40</v>
      </c>
      <c r="R24" s="10">
        <f>N84</f>
        <v>3567.1199999999994</v>
      </c>
      <c r="S24" s="11"/>
      <c r="U24" s="8">
        <f>U4</f>
        <v>40391</v>
      </c>
      <c r="V24" s="9" t="s">
        <v>40</v>
      </c>
      <c r="W24" s="10">
        <f>S42</f>
        <v>3567.1199999999994</v>
      </c>
      <c r="X24" s="11"/>
      <c r="Z24" s="8">
        <f>Z4</f>
        <v>40422</v>
      </c>
      <c r="AA24" s="9" t="s">
        <v>40</v>
      </c>
      <c r="AB24" s="10">
        <f>X42</f>
        <v>3567.1199999999994</v>
      </c>
      <c r="AC24" s="11"/>
    </row>
    <row r="25" spans="1:29" ht="11.25">
      <c r="A25" s="12">
        <v>40909</v>
      </c>
      <c r="B25" s="3" t="s">
        <v>253</v>
      </c>
      <c r="C25" s="4"/>
      <c r="D25" s="13">
        <v>4.02</v>
      </c>
      <c r="F25" s="12">
        <v>40940</v>
      </c>
      <c r="G25" s="3" t="s">
        <v>268</v>
      </c>
      <c r="H25" s="4"/>
      <c r="I25" s="13">
        <v>193.8</v>
      </c>
      <c r="K25" s="12"/>
      <c r="L25" s="3"/>
      <c r="M25" s="4"/>
      <c r="N25" s="13"/>
      <c r="P25" s="12"/>
      <c r="Q25" s="3"/>
      <c r="R25" s="4"/>
      <c r="S25" s="13"/>
      <c r="U25" s="12"/>
      <c r="V25" s="3"/>
      <c r="W25" s="4"/>
      <c r="X25" s="13"/>
      <c r="Z25" s="12"/>
      <c r="AA25" s="3"/>
      <c r="AB25" s="4"/>
      <c r="AC25" s="13"/>
    </row>
    <row r="26" spans="1:29" ht="11.25">
      <c r="A26" s="12">
        <v>40912</v>
      </c>
      <c r="B26" s="1" t="s">
        <v>254</v>
      </c>
      <c r="C26" s="4">
        <v>845.5</v>
      </c>
      <c r="D26" s="13"/>
      <c r="F26" s="12">
        <v>40941</v>
      </c>
      <c r="G26" s="3" t="s">
        <v>269</v>
      </c>
      <c r="H26" s="4"/>
      <c r="I26" s="13">
        <v>34.81</v>
      </c>
      <c r="K26" s="12"/>
      <c r="L26" s="3"/>
      <c r="M26" s="4"/>
      <c r="N26" s="13"/>
      <c r="P26" s="12"/>
      <c r="Q26" s="3"/>
      <c r="R26" s="4"/>
      <c r="S26" s="13"/>
      <c r="U26" s="12"/>
      <c r="V26" s="3"/>
      <c r="W26" s="4"/>
      <c r="X26" s="13"/>
      <c r="Z26" s="12"/>
      <c r="AA26" s="3"/>
      <c r="AB26" s="4"/>
      <c r="AC26" s="13"/>
    </row>
    <row r="27" spans="1:29" ht="11.25">
      <c r="A27" s="12">
        <v>40917</v>
      </c>
      <c r="B27" s="3" t="s">
        <v>255</v>
      </c>
      <c r="C27" s="4"/>
      <c r="D27" s="13">
        <v>27.55</v>
      </c>
      <c r="F27" s="12">
        <v>40941</v>
      </c>
      <c r="G27" s="3" t="s">
        <v>270</v>
      </c>
      <c r="H27" s="4"/>
      <c r="I27" s="13">
        <v>104</v>
      </c>
      <c r="K27" s="12"/>
      <c r="L27" s="3"/>
      <c r="M27" s="4"/>
      <c r="N27" s="13"/>
      <c r="P27" s="12"/>
      <c r="Q27" s="3"/>
      <c r="R27" s="4"/>
      <c r="S27" s="13"/>
      <c r="U27" s="12"/>
      <c r="V27" s="3"/>
      <c r="W27" s="4"/>
      <c r="X27" s="13"/>
      <c r="Z27" s="12"/>
      <c r="AA27" s="3"/>
      <c r="AB27" s="4"/>
      <c r="AC27" s="13"/>
    </row>
    <row r="28" spans="1:29" ht="11.25">
      <c r="A28" s="12">
        <v>40920</v>
      </c>
      <c r="B28" s="3" t="s">
        <v>256</v>
      </c>
      <c r="C28" s="4"/>
      <c r="D28" s="13">
        <v>197.9</v>
      </c>
      <c r="F28" s="12"/>
      <c r="G28" s="3"/>
      <c r="H28" s="4"/>
      <c r="I28" s="13"/>
      <c r="K28" s="12"/>
      <c r="L28" s="3"/>
      <c r="M28" s="4"/>
      <c r="N28" s="13"/>
      <c r="P28" s="12"/>
      <c r="Q28" s="3"/>
      <c r="R28" s="4"/>
      <c r="S28" s="13"/>
      <c r="U28" s="12"/>
      <c r="V28" s="3"/>
      <c r="W28" s="4"/>
      <c r="X28" s="13"/>
      <c r="Z28" s="12"/>
      <c r="AA28" s="3"/>
      <c r="AB28" s="4"/>
      <c r="AC28" s="13"/>
    </row>
    <row r="29" spans="1:29" ht="11.25">
      <c r="A29" s="12">
        <v>40921</v>
      </c>
      <c r="B29" s="3" t="s">
        <v>252</v>
      </c>
      <c r="C29" s="4"/>
      <c r="D29" s="13">
        <v>1065.78</v>
      </c>
      <c r="F29" s="12"/>
      <c r="G29" s="3"/>
      <c r="H29" s="4"/>
      <c r="I29" s="13"/>
      <c r="K29" s="12"/>
      <c r="L29" s="3"/>
      <c r="M29" s="4"/>
      <c r="N29" s="13"/>
      <c r="P29" s="12"/>
      <c r="Q29" s="3"/>
      <c r="R29" s="4"/>
      <c r="S29" s="13"/>
      <c r="U29" s="12"/>
      <c r="V29" s="3"/>
      <c r="W29" s="4"/>
      <c r="X29" s="13"/>
      <c r="Z29" s="12"/>
      <c r="AA29" s="3"/>
      <c r="AB29" s="4"/>
      <c r="AC29" s="13"/>
    </row>
    <row r="30" spans="1:29" ht="11.25">
      <c r="A30" s="12">
        <v>40921</v>
      </c>
      <c r="B30" s="3" t="s">
        <v>257</v>
      </c>
      <c r="C30" s="4"/>
      <c r="D30" s="13">
        <v>190.5</v>
      </c>
      <c r="F30" s="12"/>
      <c r="G30" s="3"/>
      <c r="H30" s="4"/>
      <c r="I30" s="13"/>
      <c r="K30" s="12"/>
      <c r="L30" s="3"/>
      <c r="M30" s="4"/>
      <c r="N30" s="13"/>
      <c r="P30" s="12"/>
      <c r="Q30" s="3"/>
      <c r="R30" s="4"/>
      <c r="S30" s="13"/>
      <c r="U30" s="12"/>
      <c r="V30" s="3"/>
      <c r="W30" s="4"/>
      <c r="X30" s="13"/>
      <c r="Z30" s="12"/>
      <c r="AA30" s="3"/>
      <c r="AB30" s="4"/>
      <c r="AC30" s="13"/>
    </row>
    <row r="31" spans="1:29" ht="11.25">
      <c r="A31" s="12">
        <v>40921</v>
      </c>
      <c r="B31" s="3" t="s">
        <v>258</v>
      </c>
      <c r="C31" s="4"/>
      <c r="D31" s="13">
        <v>20</v>
      </c>
      <c r="F31" s="12"/>
      <c r="G31" s="3"/>
      <c r="H31" s="4"/>
      <c r="I31" s="13"/>
      <c r="K31" s="12"/>
      <c r="L31" s="3"/>
      <c r="M31" s="4"/>
      <c r="N31" s="13"/>
      <c r="P31" s="12"/>
      <c r="Q31" s="3"/>
      <c r="R31" s="4"/>
      <c r="S31" s="13"/>
      <c r="U31" s="12"/>
      <c r="V31" s="3"/>
      <c r="W31" s="4"/>
      <c r="X31" s="13"/>
      <c r="Z31" s="12"/>
      <c r="AA31" s="3"/>
      <c r="AB31" s="4"/>
      <c r="AC31" s="13"/>
    </row>
    <row r="32" spans="1:29" ht="11.25">
      <c r="A32" s="12">
        <v>40921</v>
      </c>
      <c r="B32" s="3" t="s">
        <v>259</v>
      </c>
      <c r="C32" s="4"/>
      <c r="D32" s="13">
        <v>15.39</v>
      </c>
      <c r="F32" s="12"/>
      <c r="G32" s="3"/>
      <c r="H32" s="4"/>
      <c r="I32" s="13"/>
      <c r="K32" s="12"/>
      <c r="L32" s="3"/>
      <c r="M32" s="4"/>
      <c r="N32" s="13"/>
      <c r="P32" s="12"/>
      <c r="Q32" s="3"/>
      <c r="R32" s="4"/>
      <c r="S32" s="13"/>
      <c r="U32" s="12"/>
      <c r="V32" s="3"/>
      <c r="W32" s="4"/>
      <c r="X32" s="13"/>
      <c r="Z32" s="12"/>
      <c r="AA32" s="3"/>
      <c r="AB32" s="4"/>
      <c r="AC32" s="13"/>
    </row>
    <row r="33" spans="1:29" ht="11.25">
      <c r="A33" s="12">
        <v>40924</v>
      </c>
      <c r="B33" s="1" t="s">
        <v>260</v>
      </c>
      <c r="C33" s="4">
        <v>157.08</v>
      </c>
      <c r="D33" s="13"/>
      <c r="F33" s="12"/>
      <c r="G33" s="3"/>
      <c r="H33" s="4"/>
      <c r="I33" s="13"/>
      <c r="K33" s="12"/>
      <c r="L33" s="3"/>
      <c r="M33" s="4"/>
      <c r="N33" s="13"/>
      <c r="P33" s="12"/>
      <c r="Q33" s="3"/>
      <c r="R33" s="4"/>
      <c r="S33" s="13"/>
      <c r="U33" s="12"/>
      <c r="V33" s="3"/>
      <c r="W33" s="4"/>
      <c r="X33" s="13"/>
      <c r="Z33" s="12"/>
      <c r="AA33" s="3"/>
      <c r="AB33" s="4"/>
      <c r="AC33" s="13"/>
    </row>
    <row r="34" spans="1:29" ht="11.25">
      <c r="A34" s="12">
        <v>40927</v>
      </c>
      <c r="B34" s="1" t="s">
        <v>261</v>
      </c>
      <c r="C34" s="4">
        <v>171.47</v>
      </c>
      <c r="D34" s="13"/>
      <c r="F34" s="12"/>
      <c r="G34" s="3"/>
      <c r="H34" s="4"/>
      <c r="I34" s="13"/>
      <c r="K34" s="12"/>
      <c r="L34" s="3"/>
      <c r="M34" s="4"/>
      <c r="N34" s="13"/>
      <c r="P34" s="12"/>
      <c r="Q34" s="3"/>
      <c r="R34" s="4"/>
      <c r="S34" s="13"/>
      <c r="U34" s="12"/>
      <c r="V34" s="3"/>
      <c r="W34" s="4"/>
      <c r="X34" s="13"/>
      <c r="Z34" s="12"/>
      <c r="AA34" s="3"/>
      <c r="AB34" s="4"/>
      <c r="AC34" s="13"/>
    </row>
    <row r="35" spans="1:29" ht="11.25">
      <c r="A35" s="12">
        <v>40931</v>
      </c>
      <c r="B35" s="3" t="s">
        <v>262</v>
      </c>
      <c r="C35" s="4"/>
      <c r="D35" s="13">
        <v>63.09</v>
      </c>
      <c r="F35" s="12"/>
      <c r="G35" s="3"/>
      <c r="H35" s="4"/>
      <c r="I35" s="13"/>
      <c r="K35" s="12"/>
      <c r="L35" s="3"/>
      <c r="M35" s="4"/>
      <c r="N35" s="13"/>
      <c r="P35" s="12"/>
      <c r="Q35" s="3"/>
      <c r="R35" s="4"/>
      <c r="S35" s="13"/>
      <c r="U35" s="12"/>
      <c r="V35" s="3"/>
      <c r="W35" s="4"/>
      <c r="X35" s="13"/>
      <c r="Z35" s="12"/>
      <c r="AA35" s="3"/>
      <c r="AB35" s="4"/>
      <c r="AC35" s="13"/>
    </row>
    <row r="36" spans="1:29" ht="11.25">
      <c r="A36" s="12">
        <v>40932</v>
      </c>
      <c r="B36" s="1" t="s">
        <v>263</v>
      </c>
      <c r="C36" s="4">
        <v>777.42</v>
      </c>
      <c r="D36" s="13"/>
      <c r="F36" s="12"/>
      <c r="G36" s="3"/>
      <c r="H36" s="4"/>
      <c r="I36" s="13"/>
      <c r="K36" s="12"/>
      <c r="L36" s="3"/>
      <c r="M36" s="4"/>
      <c r="N36" s="13"/>
      <c r="P36" s="12"/>
      <c r="Q36" s="3"/>
      <c r="R36" s="4"/>
      <c r="S36" s="13"/>
      <c r="U36" s="12"/>
      <c r="V36" s="3"/>
      <c r="W36" s="4"/>
      <c r="X36" s="13"/>
      <c r="Z36" s="12"/>
      <c r="AA36" s="3"/>
      <c r="AB36" s="4"/>
      <c r="AC36" s="13"/>
    </row>
    <row r="37" spans="1:29" ht="11.25">
      <c r="A37" s="12">
        <v>40932</v>
      </c>
      <c r="B37" s="3" t="s">
        <v>264</v>
      </c>
      <c r="C37" s="4"/>
      <c r="D37" s="13">
        <v>51.3</v>
      </c>
      <c r="F37" s="12"/>
      <c r="G37" s="3"/>
      <c r="H37" s="4"/>
      <c r="I37" s="13"/>
      <c r="K37" s="12"/>
      <c r="L37" s="3"/>
      <c r="M37" s="4"/>
      <c r="N37" s="13"/>
      <c r="P37" s="12"/>
      <c r="Q37" s="3"/>
      <c r="R37" s="4"/>
      <c r="S37" s="13"/>
      <c r="U37" s="12"/>
      <c r="V37" s="3"/>
      <c r="W37" s="4"/>
      <c r="X37" s="13"/>
      <c r="Z37" s="12"/>
      <c r="AA37" s="3"/>
      <c r="AB37" s="4"/>
      <c r="AC37" s="13"/>
    </row>
    <row r="38" spans="1:29" ht="11.25">
      <c r="A38" s="12">
        <v>40932</v>
      </c>
      <c r="B38" s="3" t="s">
        <v>265</v>
      </c>
      <c r="C38" s="4"/>
      <c r="D38" s="13">
        <v>26.6</v>
      </c>
      <c r="F38" s="12"/>
      <c r="G38" s="3"/>
      <c r="H38" s="4"/>
      <c r="I38" s="13"/>
      <c r="K38" s="12"/>
      <c r="L38" s="3"/>
      <c r="M38" s="4"/>
      <c r="N38" s="13"/>
      <c r="P38" s="12"/>
      <c r="Q38" s="3"/>
      <c r="R38" s="4"/>
      <c r="S38" s="13"/>
      <c r="U38" s="12"/>
      <c r="V38" s="3"/>
      <c r="W38" s="4"/>
      <c r="X38" s="13"/>
      <c r="Z38" s="12"/>
      <c r="AA38" s="3"/>
      <c r="AB38" s="4"/>
      <c r="AC38" s="13"/>
    </row>
    <row r="39" spans="1:29" ht="11.25">
      <c r="A39" s="12">
        <v>40939</v>
      </c>
      <c r="B39" s="1" t="s">
        <v>266</v>
      </c>
      <c r="C39" s="4">
        <v>388.5</v>
      </c>
      <c r="D39" s="13"/>
      <c r="F39" s="12"/>
      <c r="G39" s="3"/>
      <c r="H39" s="4"/>
      <c r="I39" s="13"/>
      <c r="K39" s="12"/>
      <c r="L39" s="3"/>
      <c r="M39" s="4"/>
      <c r="N39" s="13"/>
      <c r="P39" s="12"/>
      <c r="Q39" s="3"/>
      <c r="R39" s="4"/>
      <c r="S39" s="13"/>
      <c r="U39" s="12"/>
      <c r="V39" s="3"/>
      <c r="W39" s="4"/>
      <c r="X39" s="13"/>
      <c r="Z39" s="12"/>
      <c r="AA39" s="3"/>
      <c r="AB39" s="4"/>
      <c r="AC39" s="13"/>
    </row>
    <row r="40" spans="1:29" ht="11.25">
      <c r="A40" s="12">
        <v>40939</v>
      </c>
      <c r="B40" s="1" t="s">
        <v>267</v>
      </c>
      <c r="C40" s="4">
        <v>393.6</v>
      </c>
      <c r="D40" s="13"/>
      <c r="F40" s="12"/>
      <c r="G40" s="3"/>
      <c r="H40" s="4"/>
      <c r="I40" s="13"/>
      <c r="K40" s="12"/>
      <c r="L40" s="3"/>
      <c r="M40" s="4"/>
      <c r="N40" s="13"/>
      <c r="P40" s="12"/>
      <c r="Q40" s="3"/>
      <c r="R40" s="4"/>
      <c r="S40" s="13"/>
      <c r="U40" s="12"/>
      <c r="V40" s="3"/>
      <c r="W40" s="4"/>
      <c r="X40" s="13"/>
      <c r="Z40" s="12"/>
      <c r="AA40" s="3"/>
      <c r="AB40" s="4"/>
      <c r="AC40" s="13"/>
    </row>
    <row r="41" spans="1:29" ht="11.25">
      <c r="A41" s="12"/>
      <c r="B41" s="3"/>
      <c r="C41" s="4"/>
      <c r="D41" s="13"/>
      <c r="F41" s="12"/>
      <c r="G41" s="3"/>
      <c r="H41" s="4"/>
      <c r="I41" s="13"/>
      <c r="K41" s="12"/>
      <c r="L41" s="3"/>
      <c r="M41" s="4"/>
      <c r="N41" s="13"/>
      <c r="P41" s="12"/>
      <c r="Q41" s="3"/>
      <c r="R41" s="4"/>
      <c r="S41" s="13"/>
      <c r="U41" s="12"/>
      <c r="V41" s="3"/>
      <c r="W41" s="4"/>
      <c r="X41" s="13"/>
      <c r="Z41" s="12"/>
      <c r="AA41" s="3"/>
      <c r="AB41" s="4"/>
      <c r="AC41" s="13"/>
    </row>
    <row r="42" spans="1:29" ht="12" thickBot="1">
      <c r="A42" s="14">
        <f>A19</f>
        <v>40209</v>
      </c>
      <c r="B42" s="15" t="s">
        <v>55</v>
      </c>
      <c r="C42" s="16"/>
      <c r="D42" s="21">
        <f>D43-SUM(D25:D41)</f>
        <v>3899.7299999999996</v>
      </c>
      <c r="F42" s="14">
        <f>F19</f>
        <v>40237</v>
      </c>
      <c r="G42" s="15" t="s">
        <v>55</v>
      </c>
      <c r="H42" s="16"/>
      <c r="I42" s="21">
        <f>I43-SUM(I25:I41)</f>
        <v>3567.1199999999994</v>
      </c>
      <c r="K42" s="14">
        <f>K19</f>
        <v>40268</v>
      </c>
      <c r="L42" s="15" t="s">
        <v>55</v>
      </c>
      <c r="M42" s="16"/>
      <c r="N42" s="21">
        <f>N43-SUM(N25:N41)</f>
        <v>3567.1199999999994</v>
      </c>
      <c r="P42" s="14">
        <f>P19</f>
        <v>0</v>
      </c>
      <c r="Q42" s="15" t="s">
        <v>55</v>
      </c>
      <c r="R42" s="16"/>
      <c r="S42" s="21">
        <f>S43-SUM(S25:S41)</f>
        <v>3567.1199999999994</v>
      </c>
      <c r="U42" s="14">
        <f>U19</f>
        <v>0</v>
      </c>
      <c r="V42" s="15" t="s">
        <v>55</v>
      </c>
      <c r="W42" s="16"/>
      <c r="X42" s="21">
        <f>X43-SUM(X25:X41)</f>
        <v>3567.1199999999994</v>
      </c>
      <c r="Z42" s="14">
        <f>Z19</f>
        <v>0</v>
      </c>
      <c r="AA42" s="15" t="s">
        <v>55</v>
      </c>
      <c r="AB42" s="16"/>
      <c r="AC42" s="21">
        <f>AC43-SUM(AC25:AC41)</f>
        <v>3567.1199999999994</v>
      </c>
    </row>
    <row r="43" spans="1:29" ht="12" thickBot="1">
      <c r="A43" s="19"/>
      <c r="B43" s="17"/>
      <c r="C43" s="20">
        <f>SUM(C24:C42)</f>
        <v>5561.86</v>
      </c>
      <c r="D43" s="18">
        <f>C43</f>
        <v>5561.86</v>
      </c>
      <c r="F43" s="19"/>
      <c r="G43" s="17"/>
      <c r="H43" s="20">
        <f>SUM(H24:H42)</f>
        <v>3899.7299999999996</v>
      </c>
      <c r="I43" s="18">
        <f>H43</f>
        <v>3899.7299999999996</v>
      </c>
      <c r="K43" s="19"/>
      <c r="L43" s="17"/>
      <c r="M43" s="20">
        <f>SUM(M24:M42)</f>
        <v>3567.1199999999994</v>
      </c>
      <c r="N43" s="18">
        <f>M43</f>
        <v>3567.1199999999994</v>
      </c>
      <c r="P43" s="19"/>
      <c r="Q43" s="17"/>
      <c r="R43" s="20">
        <f>SUM(R24:R42)</f>
        <v>3567.1199999999994</v>
      </c>
      <c r="S43" s="18">
        <f>R43</f>
        <v>3567.1199999999994</v>
      </c>
      <c r="U43" s="19"/>
      <c r="V43" s="17"/>
      <c r="W43" s="20">
        <f>SUM(W24:W42)</f>
        <v>3567.1199999999994</v>
      </c>
      <c r="X43" s="18">
        <f>W43</f>
        <v>3567.1199999999994</v>
      </c>
      <c r="Z43" s="19"/>
      <c r="AA43" s="17"/>
      <c r="AB43" s="20">
        <f>SUM(AB24:AB42)</f>
        <v>3567.1199999999994</v>
      </c>
      <c r="AC43" s="18">
        <f>AB43</f>
        <v>3567.1199999999994</v>
      </c>
    </row>
    <row r="44" ht="12.75" thickBot="1" thickTop="1"/>
    <row r="45" spans="1:29" ht="13.5" thickBot="1">
      <c r="A45" s="22" t="s">
        <v>52</v>
      </c>
      <c r="B45" s="23"/>
      <c r="C45" s="23"/>
      <c r="D45" s="24">
        <f>D42+D19</f>
        <v>3899.7299999999996</v>
      </c>
      <c r="F45" s="22" t="s">
        <v>53</v>
      </c>
      <c r="G45" s="23"/>
      <c r="H45" s="23"/>
      <c r="I45" s="24">
        <f>I42+I19</f>
        <v>3567.1199999999994</v>
      </c>
      <c r="K45" s="22" t="s">
        <v>54</v>
      </c>
      <c r="L45" s="23"/>
      <c r="M45" s="23"/>
      <c r="N45" s="24">
        <f>N42+N19</f>
        <v>3567.1199999999994</v>
      </c>
      <c r="P45" s="22" t="s">
        <v>59</v>
      </c>
      <c r="Q45" s="23"/>
      <c r="R45" s="23"/>
      <c r="S45" s="24">
        <f>S42+S19</f>
        <v>3567.1199999999994</v>
      </c>
      <c r="U45" s="22" t="s">
        <v>58</v>
      </c>
      <c r="V45" s="23"/>
      <c r="W45" s="23"/>
      <c r="X45" s="24">
        <f>X42+X19</f>
        <v>3567.1199999999994</v>
      </c>
      <c r="Z45" s="22" t="s">
        <v>48</v>
      </c>
      <c r="AA45" s="23"/>
      <c r="AB45" s="23"/>
      <c r="AC45" s="24">
        <f>AC42+AC19</f>
        <v>3567.1199999999994</v>
      </c>
    </row>
    <row r="46" ht="12" thickTop="1"/>
    <row r="51" spans="1:29" ht="15">
      <c r="A51" s="104" t="str">
        <f>"April "&amp;jaar2&amp;" -- KAS --"</f>
        <v>April 2012 -- KAS --</v>
      </c>
      <c r="B51" s="105"/>
      <c r="C51" s="105"/>
      <c r="D51" s="106"/>
      <c r="F51" s="104" t="str">
        <f>"Mei "&amp;jaar2&amp;" -- KAS --"</f>
        <v>Mei 2012 -- KAS --</v>
      </c>
      <c r="G51" s="105"/>
      <c r="H51" s="105"/>
      <c r="I51" s="106"/>
      <c r="K51" s="104" t="str">
        <f>"Juni "&amp;jaar2&amp;" -- KAS --"</f>
        <v>Juni 2012 -- KAS --</v>
      </c>
      <c r="L51" s="105"/>
      <c r="M51" s="105"/>
      <c r="N51" s="106"/>
      <c r="P51" s="104" t="str">
        <f>"Oktober "&amp;jaar1&amp;" -- KAS --"</f>
        <v>Oktober 2012 -- KAS --</v>
      </c>
      <c r="Q51" s="105"/>
      <c r="R51" s="105"/>
      <c r="S51" s="106"/>
      <c r="U51" s="104" t="str">
        <f>"November "&amp;jaar1&amp;" -- KAS --"</f>
        <v>November 2012 -- KAS --</v>
      </c>
      <c r="V51" s="105"/>
      <c r="W51" s="105"/>
      <c r="X51" s="106"/>
      <c r="Z51" s="104" t="str">
        <f>"December "&amp;jaar1&amp;" -- KAS --"</f>
        <v>December 2012 -- KAS --</v>
      </c>
      <c r="AA51" s="105"/>
      <c r="AB51" s="105"/>
      <c r="AC51" s="106"/>
    </row>
    <row r="52" spans="1:29" ht="11.25">
      <c r="A52" s="5" t="s">
        <v>46</v>
      </c>
      <c r="B52" s="6" t="s">
        <v>45</v>
      </c>
      <c r="C52" s="6" t="s">
        <v>42</v>
      </c>
      <c r="D52" s="7" t="s">
        <v>43</v>
      </c>
      <c r="F52" s="5" t="s">
        <v>46</v>
      </c>
      <c r="G52" s="6" t="s">
        <v>45</v>
      </c>
      <c r="H52" s="6" t="s">
        <v>42</v>
      </c>
      <c r="I52" s="7" t="s">
        <v>43</v>
      </c>
      <c r="K52" s="5" t="s">
        <v>46</v>
      </c>
      <c r="L52" s="6" t="s">
        <v>45</v>
      </c>
      <c r="M52" s="6" t="s">
        <v>42</v>
      </c>
      <c r="N52" s="7" t="s">
        <v>43</v>
      </c>
      <c r="P52" s="5" t="s">
        <v>46</v>
      </c>
      <c r="Q52" s="6" t="s">
        <v>45</v>
      </c>
      <c r="R52" s="6" t="s">
        <v>42</v>
      </c>
      <c r="S52" s="7" t="s">
        <v>43</v>
      </c>
      <c r="U52" s="5" t="s">
        <v>46</v>
      </c>
      <c r="V52" s="6" t="s">
        <v>45</v>
      </c>
      <c r="W52" s="6" t="s">
        <v>42</v>
      </c>
      <c r="X52" s="7" t="s">
        <v>43</v>
      </c>
      <c r="Z52" s="5" t="s">
        <v>46</v>
      </c>
      <c r="AA52" s="6" t="s">
        <v>45</v>
      </c>
      <c r="AB52" s="6" t="s">
        <v>42</v>
      </c>
      <c r="AC52" s="7" t="s">
        <v>43</v>
      </c>
    </row>
    <row r="53" spans="1:29" ht="11.25">
      <c r="A53" s="8">
        <v>40269</v>
      </c>
      <c r="B53" s="9" t="s">
        <v>41</v>
      </c>
      <c r="C53" s="10">
        <f>N19</f>
        <v>0</v>
      </c>
      <c r="D53" s="11"/>
      <c r="F53" s="8">
        <v>40299</v>
      </c>
      <c r="G53" s="9" t="s">
        <v>41</v>
      </c>
      <c r="H53" s="10">
        <f>D64</f>
        <v>0</v>
      </c>
      <c r="I53" s="11"/>
      <c r="K53" s="8">
        <v>40330</v>
      </c>
      <c r="L53" s="9" t="s">
        <v>41</v>
      </c>
      <c r="M53" s="10">
        <f>I64</f>
        <v>0</v>
      </c>
      <c r="N53" s="11"/>
      <c r="P53" s="8">
        <v>40452</v>
      </c>
      <c r="Q53" s="9" t="s">
        <v>41</v>
      </c>
      <c r="R53" s="10">
        <f>AC19</f>
        <v>0</v>
      </c>
      <c r="S53" s="11"/>
      <c r="U53" s="8">
        <v>40483</v>
      </c>
      <c r="V53" s="9" t="s">
        <v>41</v>
      </c>
      <c r="W53" s="10">
        <f>S64</f>
        <v>0</v>
      </c>
      <c r="X53" s="11"/>
      <c r="Z53" s="8">
        <v>40513</v>
      </c>
      <c r="AA53" s="9" t="s">
        <v>41</v>
      </c>
      <c r="AB53" s="10">
        <f>X64</f>
        <v>0</v>
      </c>
      <c r="AC53" s="11"/>
    </row>
    <row r="54" spans="1:29" ht="11.25">
      <c r="A54" s="12"/>
      <c r="B54" s="3"/>
      <c r="C54" s="4"/>
      <c r="D54" s="13"/>
      <c r="F54" s="12"/>
      <c r="G54" s="3"/>
      <c r="H54" s="4"/>
      <c r="I54" s="13"/>
      <c r="K54" s="12"/>
      <c r="L54" s="3"/>
      <c r="M54" s="4"/>
      <c r="N54" s="13"/>
      <c r="P54" s="12"/>
      <c r="Q54" s="3"/>
      <c r="R54" s="4"/>
      <c r="S54" s="13"/>
      <c r="U54" s="12"/>
      <c r="V54" s="3"/>
      <c r="W54" s="4"/>
      <c r="X54" s="13"/>
      <c r="Z54" s="12"/>
      <c r="AA54" s="3"/>
      <c r="AB54" s="4"/>
      <c r="AC54" s="13"/>
    </row>
    <row r="55" spans="1:29" ht="11.25">
      <c r="A55" s="12"/>
      <c r="B55" s="3"/>
      <c r="C55" s="4"/>
      <c r="D55" s="13"/>
      <c r="F55" s="12"/>
      <c r="G55" s="3"/>
      <c r="H55" s="4"/>
      <c r="I55" s="13"/>
      <c r="K55" s="12"/>
      <c r="L55" s="3"/>
      <c r="M55" s="4"/>
      <c r="N55" s="13"/>
      <c r="P55" s="12"/>
      <c r="Q55" s="3"/>
      <c r="R55" s="4"/>
      <c r="S55" s="13"/>
      <c r="U55" s="100"/>
      <c r="V55" s="3"/>
      <c r="W55" s="4"/>
      <c r="X55" s="13"/>
      <c r="Z55" s="12"/>
      <c r="AA55" s="3"/>
      <c r="AB55" s="4"/>
      <c r="AC55" s="13"/>
    </row>
    <row r="56" spans="1:29" ht="11.25">
      <c r="A56" s="12"/>
      <c r="B56" s="3"/>
      <c r="C56" s="4"/>
      <c r="D56" s="13"/>
      <c r="F56" s="12"/>
      <c r="G56" s="3"/>
      <c r="H56" s="4"/>
      <c r="I56" s="13"/>
      <c r="K56" s="12"/>
      <c r="L56" s="3"/>
      <c r="M56" s="4"/>
      <c r="N56" s="13"/>
      <c r="P56" s="12"/>
      <c r="Q56" s="3"/>
      <c r="R56" s="4"/>
      <c r="S56" s="13"/>
      <c r="U56" s="12"/>
      <c r="V56" s="3"/>
      <c r="W56" s="4"/>
      <c r="X56" s="13"/>
      <c r="Z56" s="12"/>
      <c r="AA56" s="3"/>
      <c r="AB56" s="4"/>
      <c r="AC56" s="13"/>
    </row>
    <row r="57" spans="1:29" ht="11.25">
      <c r="A57" s="12"/>
      <c r="B57" s="3"/>
      <c r="C57" s="4"/>
      <c r="D57" s="13"/>
      <c r="F57" s="12"/>
      <c r="G57" s="3"/>
      <c r="H57" s="4"/>
      <c r="I57" s="13"/>
      <c r="K57" s="12"/>
      <c r="L57" s="3"/>
      <c r="M57" s="4"/>
      <c r="N57" s="13"/>
      <c r="P57" s="12"/>
      <c r="Q57" s="3"/>
      <c r="R57" s="4"/>
      <c r="S57" s="13"/>
      <c r="U57" s="12"/>
      <c r="V57" s="3"/>
      <c r="W57" s="4"/>
      <c r="X57" s="13"/>
      <c r="Z57" s="12"/>
      <c r="AA57" s="3"/>
      <c r="AB57" s="4"/>
      <c r="AC57" s="13"/>
    </row>
    <row r="58" spans="1:29" ht="11.25">
      <c r="A58" s="12"/>
      <c r="B58" s="3"/>
      <c r="C58" s="4"/>
      <c r="D58" s="13"/>
      <c r="F58" s="12"/>
      <c r="G58" s="3"/>
      <c r="H58" s="4"/>
      <c r="I58" s="13"/>
      <c r="K58" s="12"/>
      <c r="L58" s="3"/>
      <c r="M58" s="4"/>
      <c r="N58" s="13"/>
      <c r="P58" s="12"/>
      <c r="Q58" s="3"/>
      <c r="R58" s="4"/>
      <c r="S58" s="13"/>
      <c r="U58" s="12"/>
      <c r="V58" s="3"/>
      <c r="W58" s="4"/>
      <c r="X58" s="13"/>
      <c r="Z58" s="12"/>
      <c r="AA58" s="3"/>
      <c r="AB58" s="4"/>
      <c r="AC58" s="13"/>
    </row>
    <row r="59" spans="1:29" ht="11.25">
      <c r="A59" s="12"/>
      <c r="B59" s="3"/>
      <c r="C59" s="4"/>
      <c r="D59" s="13"/>
      <c r="F59" s="12"/>
      <c r="G59" s="3"/>
      <c r="H59" s="4"/>
      <c r="I59" s="13"/>
      <c r="K59" s="12"/>
      <c r="L59" s="3"/>
      <c r="M59" s="4"/>
      <c r="N59" s="13"/>
      <c r="P59" s="12"/>
      <c r="Q59" s="3"/>
      <c r="R59" s="4"/>
      <c r="S59" s="13"/>
      <c r="U59" s="12"/>
      <c r="V59" s="3"/>
      <c r="W59" s="4"/>
      <c r="X59" s="13"/>
      <c r="Z59" s="12"/>
      <c r="AA59" s="3"/>
      <c r="AB59" s="4"/>
      <c r="AC59" s="13"/>
    </row>
    <row r="60" spans="1:29" ht="11.25">
      <c r="A60" s="12"/>
      <c r="B60" s="3"/>
      <c r="C60" s="4"/>
      <c r="D60" s="13"/>
      <c r="F60" s="12"/>
      <c r="G60" s="3"/>
      <c r="H60" s="4"/>
      <c r="I60" s="13"/>
      <c r="K60" s="12"/>
      <c r="L60" s="3"/>
      <c r="M60" s="4"/>
      <c r="N60" s="13"/>
      <c r="P60" s="12"/>
      <c r="Q60" s="3"/>
      <c r="R60" s="4"/>
      <c r="S60" s="13"/>
      <c r="U60" s="12"/>
      <c r="V60" s="3"/>
      <c r="W60" s="4"/>
      <c r="X60" s="13"/>
      <c r="Z60" s="12"/>
      <c r="AA60" s="3"/>
      <c r="AB60" s="4"/>
      <c r="AC60" s="13"/>
    </row>
    <row r="61" spans="1:29" ht="11.25">
      <c r="A61" s="12"/>
      <c r="B61" s="3"/>
      <c r="C61" s="4"/>
      <c r="D61" s="13"/>
      <c r="F61" s="12"/>
      <c r="G61" s="3"/>
      <c r="H61" s="4"/>
      <c r="I61" s="13"/>
      <c r="K61" s="12"/>
      <c r="L61" s="3"/>
      <c r="M61" s="4"/>
      <c r="N61" s="13"/>
      <c r="P61" s="12"/>
      <c r="Q61" s="3"/>
      <c r="R61" s="4"/>
      <c r="S61" s="13"/>
      <c r="U61" s="12"/>
      <c r="V61" s="3"/>
      <c r="W61" s="4"/>
      <c r="X61" s="13"/>
      <c r="Z61" s="12"/>
      <c r="AA61" s="3"/>
      <c r="AB61" s="4"/>
      <c r="AC61" s="13"/>
    </row>
    <row r="62" spans="1:29" ht="11.25">
      <c r="A62" s="12"/>
      <c r="B62" s="3"/>
      <c r="C62" s="4"/>
      <c r="D62" s="13"/>
      <c r="F62" s="12"/>
      <c r="G62" s="3"/>
      <c r="H62" s="4"/>
      <c r="I62" s="13"/>
      <c r="K62" s="12"/>
      <c r="L62" s="3"/>
      <c r="M62" s="4"/>
      <c r="N62" s="13"/>
      <c r="P62" s="12"/>
      <c r="Q62" s="3"/>
      <c r="R62" s="4"/>
      <c r="S62" s="13"/>
      <c r="U62" s="12"/>
      <c r="V62" s="3"/>
      <c r="W62" s="4"/>
      <c r="X62" s="13"/>
      <c r="Z62" s="12"/>
      <c r="AA62" s="3"/>
      <c r="AB62" s="4"/>
      <c r="AC62" s="13"/>
    </row>
    <row r="63" spans="1:29" ht="11.25">
      <c r="A63" s="12"/>
      <c r="B63" s="3"/>
      <c r="C63" s="4"/>
      <c r="D63" s="13"/>
      <c r="F63" s="12"/>
      <c r="G63" s="3"/>
      <c r="H63" s="4"/>
      <c r="I63" s="13"/>
      <c r="K63" s="12"/>
      <c r="L63" s="3"/>
      <c r="M63" s="4"/>
      <c r="N63" s="13"/>
      <c r="P63" s="12"/>
      <c r="Q63" s="3"/>
      <c r="R63" s="4"/>
      <c r="S63" s="13"/>
      <c r="U63" s="12"/>
      <c r="V63" s="3"/>
      <c r="W63" s="4"/>
      <c r="X63" s="13"/>
      <c r="Z63" s="12"/>
      <c r="AA63" s="3"/>
      <c r="AB63" s="4"/>
      <c r="AC63" s="13"/>
    </row>
    <row r="64" spans="1:29" ht="12" thickBot="1">
      <c r="A64" s="14">
        <v>40298</v>
      </c>
      <c r="B64" s="15" t="s">
        <v>47</v>
      </c>
      <c r="C64" s="16"/>
      <c r="D64" s="21">
        <f>D65-SUM(D54:D63)</f>
        <v>0</v>
      </c>
      <c r="F64" s="14">
        <v>40329</v>
      </c>
      <c r="G64" s="15" t="s">
        <v>47</v>
      </c>
      <c r="H64" s="16"/>
      <c r="I64" s="21">
        <f>I65-SUM(I54:I63)</f>
        <v>0</v>
      </c>
      <c r="K64" s="14">
        <v>40359</v>
      </c>
      <c r="L64" s="15" t="s">
        <v>47</v>
      </c>
      <c r="M64" s="16"/>
      <c r="N64" s="21">
        <f>N65-SUM(N54:N63)</f>
        <v>0</v>
      </c>
      <c r="P64" s="14">
        <v>40482</v>
      </c>
      <c r="Q64" s="15" t="s">
        <v>47</v>
      </c>
      <c r="R64" s="16"/>
      <c r="S64" s="21">
        <f>S65-SUM(S54:S63)</f>
        <v>0</v>
      </c>
      <c r="U64" s="14">
        <f>U63</f>
        <v>0</v>
      </c>
      <c r="V64" s="15" t="s">
        <v>47</v>
      </c>
      <c r="W64" s="16"/>
      <c r="X64" s="21">
        <f>X65-SUM(X54:X63)</f>
        <v>0</v>
      </c>
      <c r="Z64" s="14">
        <f>Z63</f>
        <v>0</v>
      </c>
      <c r="AA64" s="15" t="s">
        <v>47</v>
      </c>
      <c r="AB64" s="16"/>
      <c r="AC64" s="21">
        <f>AC65-SUM(AC54:AC63)</f>
        <v>0</v>
      </c>
    </row>
    <row r="65" spans="1:29" ht="12" thickBot="1">
      <c r="A65" s="19"/>
      <c r="B65" s="17"/>
      <c r="C65" s="20">
        <f>SUM(C53:C64)</f>
        <v>0</v>
      </c>
      <c r="D65" s="18">
        <f>C65</f>
        <v>0</v>
      </c>
      <c r="F65" s="19"/>
      <c r="G65" s="17"/>
      <c r="H65" s="20">
        <f>SUM(H53:H64)</f>
        <v>0</v>
      </c>
      <c r="I65" s="18">
        <f>H65</f>
        <v>0</v>
      </c>
      <c r="K65" s="19"/>
      <c r="L65" s="17"/>
      <c r="M65" s="20">
        <f>SUM(M53:M64)</f>
        <v>0</v>
      </c>
      <c r="N65" s="18">
        <f>M65</f>
        <v>0</v>
      </c>
      <c r="P65" s="19"/>
      <c r="Q65" s="17"/>
      <c r="R65" s="20">
        <f>SUM(R53:R64)</f>
        <v>0</v>
      </c>
      <c r="S65" s="18">
        <f>R65</f>
        <v>0</v>
      </c>
      <c r="U65" s="19"/>
      <c r="V65" s="17"/>
      <c r="W65" s="20">
        <f>SUM(W53:W64)</f>
        <v>0</v>
      </c>
      <c r="X65" s="18">
        <f>W65</f>
        <v>0</v>
      </c>
      <c r="Z65" s="19"/>
      <c r="AA65" s="17"/>
      <c r="AB65" s="20">
        <f>SUM(AB53:AB64)</f>
        <v>0</v>
      </c>
      <c r="AC65" s="18">
        <f>AB65</f>
        <v>0</v>
      </c>
    </row>
    <row r="66" spans="1:26" ht="12" thickTop="1">
      <c r="A66" s="2"/>
      <c r="F66" s="2"/>
      <c r="K66" s="2"/>
      <c r="P66" s="2"/>
      <c r="U66" s="2"/>
      <c r="Z66" s="2"/>
    </row>
    <row r="67" spans="1:29" ht="15">
      <c r="A67" s="104" t="str">
        <f>"April "&amp;jaar2&amp;" -- BANK --"</f>
        <v>April 2012 -- BANK --</v>
      </c>
      <c r="B67" s="105"/>
      <c r="C67" s="105"/>
      <c r="D67" s="106"/>
      <c r="F67" s="104" t="str">
        <f>"Mei "&amp;jaar2&amp;" -- BANK --"</f>
        <v>Mei 2012 -- BANK --</v>
      </c>
      <c r="G67" s="105"/>
      <c r="H67" s="105"/>
      <c r="I67" s="106"/>
      <c r="K67" s="104" t="str">
        <f>"Juni "&amp;jaar2&amp;" -- BANK --"</f>
        <v>Juni 2012 -- BANK --</v>
      </c>
      <c r="L67" s="105"/>
      <c r="M67" s="105"/>
      <c r="N67" s="106"/>
      <c r="P67" s="104" t="str">
        <f>"Oktober "&amp;jaar1&amp;" -- BANK --"</f>
        <v>Oktober 2012 -- BANK --</v>
      </c>
      <c r="Q67" s="105"/>
      <c r="R67" s="105"/>
      <c r="S67" s="106"/>
      <c r="U67" s="104" t="str">
        <f>"November "&amp;jaar1&amp;" -- BANK --"</f>
        <v>November 2012 -- BANK --</v>
      </c>
      <c r="V67" s="105"/>
      <c r="W67" s="105"/>
      <c r="X67" s="106"/>
      <c r="Z67" s="104" t="str">
        <f>"December "&amp;jaar1&amp;" -- BANK --"</f>
        <v>December 2012 -- BANK --</v>
      </c>
      <c r="AA67" s="105"/>
      <c r="AB67" s="105"/>
      <c r="AC67" s="106"/>
    </row>
    <row r="68" spans="1:29" ht="11.25">
      <c r="A68" s="5" t="s">
        <v>46</v>
      </c>
      <c r="B68" s="6" t="s">
        <v>45</v>
      </c>
      <c r="C68" s="6" t="s">
        <v>42</v>
      </c>
      <c r="D68" s="7" t="s">
        <v>43</v>
      </c>
      <c r="F68" s="5" t="s">
        <v>46</v>
      </c>
      <c r="G68" s="6" t="s">
        <v>45</v>
      </c>
      <c r="H68" s="6" t="s">
        <v>42</v>
      </c>
      <c r="I68" s="7" t="s">
        <v>43</v>
      </c>
      <c r="K68" s="5" t="s">
        <v>46</v>
      </c>
      <c r="L68" s="6" t="s">
        <v>45</v>
      </c>
      <c r="M68" s="6" t="s">
        <v>42</v>
      </c>
      <c r="N68" s="7" t="s">
        <v>43</v>
      </c>
      <c r="P68" s="5" t="s">
        <v>46</v>
      </c>
      <c r="Q68" s="6" t="s">
        <v>45</v>
      </c>
      <c r="R68" s="6" t="s">
        <v>42</v>
      </c>
      <c r="S68" s="7" t="s">
        <v>43</v>
      </c>
      <c r="U68" s="5" t="s">
        <v>46</v>
      </c>
      <c r="V68" s="6" t="s">
        <v>45</v>
      </c>
      <c r="W68" s="6" t="s">
        <v>42</v>
      </c>
      <c r="X68" s="7" t="s">
        <v>43</v>
      </c>
      <c r="Z68" s="5" t="s">
        <v>46</v>
      </c>
      <c r="AA68" s="6" t="s">
        <v>45</v>
      </c>
      <c r="AB68" s="6" t="s">
        <v>42</v>
      </c>
      <c r="AC68" s="7" t="s">
        <v>43</v>
      </c>
    </row>
    <row r="69" spans="1:29" ht="11.25">
      <c r="A69" s="8">
        <f>A53</f>
        <v>40269</v>
      </c>
      <c r="B69" s="9" t="s">
        <v>40</v>
      </c>
      <c r="C69" s="10">
        <f>N42</f>
        <v>3567.1199999999994</v>
      </c>
      <c r="D69" s="11"/>
      <c r="F69" s="8">
        <f>F53</f>
        <v>40299</v>
      </c>
      <c r="G69" s="9" t="s">
        <v>40</v>
      </c>
      <c r="H69" s="10">
        <f>D84</f>
        <v>3567.1199999999994</v>
      </c>
      <c r="I69" s="11"/>
      <c r="K69" s="8">
        <f>K53</f>
        <v>40330</v>
      </c>
      <c r="L69" s="9" t="s">
        <v>40</v>
      </c>
      <c r="M69" s="10">
        <f>I84</f>
        <v>3567.1199999999994</v>
      </c>
      <c r="N69" s="11"/>
      <c r="P69" s="8">
        <f>P53</f>
        <v>40452</v>
      </c>
      <c r="Q69" s="9" t="s">
        <v>40</v>
      </c>
      <c r="R69" s="10">
        <f>AC42</f>
        <v>3567.1199999999994</v>
      </c>
      <c r="S69" s="11"/>
      <c r="U69" s="8">
        <f>U53</f>
        <v>40483</v>
      </c>
      <c r="V69" s="9" t="s">
        <v>40</v>
      </c>
      <c r="W69" s="10">
        <f>S84</f>
        <v>3567.1199999999994</v>
      </c>
      <c r="X69" s="11"/>
      <c r="Z69" s="8">
        <f>Z53</f>
        <v>40513</v>
      </c>
      <c r="AA69" s="9" t="s">
        <v>40</v>
      </c>
      <c r="AB69" s="10">
        <f>X84</f>
        <v>3567.1199999999994</v>
      </c>
      <c r="AC69" s="11"/>
    </row>
    <row r="70" spans="1:29" ht="11.25">
      <c r="A70" s="100"/>
      <c r="B70" s="101"/>
      <c r="C70" s="102"/>
      <c r="D70" s="103"/>
      <c r="F70" s="100"/>
      <c r="G70" s="101"/>
      <c r="H70" s="102"/>
      <c r="I70" s="103"/>
      <c r="K70" s="100"/>
      <c r="L70" s="101"/>
      <c r="M70" s="102"/>
      <c r="N70" s="103"/>
      <c r="P70" s="100"/>
      <c r="Q70" s="101"/>
      <c r="R70" s="102"/>
      <c r="S70" s="103"/>
      <c r="U70" s="100"/>
      <c r="V70" s="101"/>
      <c r="W70" s="102"/>
      <c r="X70" s="103"/>
      <c r="Z70" s="100"/>
      <c r="AA70" s="101"/>
      <c r="AB70" s="102"/>
      <c r="AC70" s="103"/>
    </row>
    <row r="71" spans="1:29" ht="11.25">
      <c r="A71" s="100"/>
      <c r="B71" s="101"/>
      <c r="C71" s="102"/>
      <c r="D71" s="103"/>
      <c r="F71" s="100"/>
      <c r="G71" s="101"/>
      <c r="H71" s="102"/>
      <c r="I71" s="103"/>
      <c r="K71" s="100"/>
      <c r="L71" s="101"/>
      <c r="M71" s="102"/>
      <c r="N71" s="103"/>
      <c r="P71" s="100"/>
      <c r="Q71" s="101"/>
      <c r="R71" s="102"/>
      <c r="S71" s="103"/>
      <c r="U71" s="100"/>
      <c r="V71" s="101"/>
      <c r="W71" s="102"/>
      <c r="X71" s="103"/>
      <c r="Z71" s="100"/>
      <c r="AA71" s="101"/>
      <c r="AB71" s="102"/>
      <c r="AC71" s="103"/>
    </row>
    <row r="72" spans="1:29" ht="11.25">
      <c r="A72" s="100"/>
      <c r="B72" s="101"/>
      <c r="C72" s="102"/>
      <c r="D72" s="103"/>
      <c r="F72" s="100"/>
      <c r="G72" s="101"/>
      <c r="H72" s="102"/>
      <c r="I72" s="103"/>
      <c r="K72" s="100"/>
      <c r="L72" s="101"/>
      <c r="M72" s="102"/>
      <c r="N72" s="103"/>
      <c r="P72" s="100"/>
      <c r="Q72" s="101"/>
      <c r="R72" s="102"/>
      <c r="S72" s="103"/>
      <c r="U72" s="100"/>
      <c r="V72" s="101"/>
      <c r="W72" s="102"/>
      <c r="X72" s="103"/>
      <c r="Z72" s="100"/>
      <c r="AA72" s="101"/>
      <c r="AB72" s="102"/>
      <c r="AC72" s="103"/>
    </row>
    <row r="73" spans="1:29" ht="11.25">
      <c r="A73" s="100"/>
      <c r="B73" s="101"/>
      <c r="C73" s="102"/>
      <c r="D73" s="103"/>
      <c r="F73" s="100"/>
      <c r="G73" s="101"/>
      <c r="H73" s="102"/>
      <c r="I73" s="103"/>
      <c r="K73" s="100"/>
      <c r="L73" s="101"/>
      <c r="M73" s="102"/>
      <c r="N73" s="103"/>
      <c r="P73" s="100"/>
      <c r="Q73" s="101"/>
      <c r="R73" s="102"/>
      <c r="S73" s="103"/>
      <c r="U73" s="100"/>
      <c r="V73" s="101"/>
      <c r="W73" s="102"/>
      <c r="X73" s="103"/>
      <c r="Z73" s="100"/>
      <c r="AA73" s="101"/>
      <c r="AB73" s="102"/>
      <c r="AC73" s="103"/>
    </row>
    <row r="74" spans="1:29" ht="11.25">
      <c r="A74" s="100"/>
      <c r="B74" s="101"/>
      <c r="C74" s="102"/>
      <c r="D74" s="103"/>
      <c r="F74" s="100"/>
      <c r="G74" s="101"/>
      <c r="H74" s="102"/>
      <c r="I74" s="103"/>
      <c r="K74" s="100"/>
      <c r="L74" s="101"/>
      <c r="M74" s="102"/>
      <c r="N74" s="103"/>
      <c r="P74" s="100"/>
      <c r="Q74" s="101"/>
      <c r="R74" s="102"/>
      <c r="S74" s="103"/>
      <c r="U74" s="100"/>
      <c r="V74" s="101"/>
      <c r="W74" s="102"/>
      <c r="X74" s="103"/>
      <c r="Z74" s="100"/>
      <c r="AA74" s="101"/>
      <c r="AB74" s="102"/>
      <c r="AC74" s="103"/>
    </row>
    <row r="75" spans="1:29" ht="11.25">
      <c r="A75" s="100"/>
      <c r="B75" s="101"/>
      <c r="C75" s="102"/>
      <c r="D75" s="103"/>
      <c r="F75" s="100"/>
      <c r="G75" s="101"/>
      <c r="H75" s="102"/>
      <c r="I75" s="103"/>
      <c r="K75" s="100"/>
      <c r="L75" s="101"/>
      <c r="M75" s="102"/>
      <c r="N75" s="103"/>
      <c r="P75" s="100"/>
      <c r="Q75" s="101"/>
      <c r="R75" s="102"/>
      <c r="S75" s="103"/>
      <c r="U75" s="100"/>
      <c r="V75" s="101"/>
      <c r="W75" s="102"/>
      <c r="X75" s="103"/>
      <c r="Y75" s="2"/>
      <c r="Z75" s="100"/>
      <c r="AA75" s="101"/>
      <c r="AB75" s="102"/>
      <c r="AC75" s="103"/>
    </row>
    <row r="76" spans="1:29" ht="11.25">
      <c r="A76" s="100"/>
      <c r="B76" s="101"/>
      <c r="C76" s="102"/>
      <c r="D76" s="103"/>
      <c r="F76" s="100"/>
      <c r="G76" s="101"/>
      <c r="H76" s="102"/>
      <c r="I76" s="103"/>
      <c r="K76" s="100"/>
      <c r="L76" s="101"/>
      <c r="M76" s="102"/>
      <c r="N76" s="103"/>
      <c r="P76" s="100"/>
      <c r="Q76" s="101"/>
      <c r="R76" s="102"/>
      <c r="S76" s="103"/>
      <c r="U76" s="100"/>
      <c r="V76" s="101"/>
      <c r="W76" s="102"/>
      <c r="X76" s="103"/>
      <c r="Z76" s="100"/>
      <c r="AA76" s="101"/>
      <c r="AB76" s="102"/>
      <c r="AC76" s="103"/>
    </row>
    <row r="77" spans="1:29" ht="11.25">
      <c r="A77" s="100"/>
      <c r="B77" s="101"/>
      <c r="C77" s="102"/>
      <c r="D77" s="103"/>
      <c r="F77" s="100"/>
      <c r="G77" s="101"/>
      <c r="H77" s="102"/>
      <c r="I77" s="103"/>
      <c r="K77" s="100"/>
      <c r="L77" s="101"/>
      <c r="M77" s="102"/>
      <c r="N77" s="103"/>
      <c r="P77" s="100"/>
      <c r="Q77" s="101"/>
      <c r="R77" s="102"/>
      <c r="S77" s="103"/>
      <c r="U77" s="100"/>
      <c r="V77" s="101"/>
      <c r="W77" s="102"/>
      <c r="X77" s="103"/>
      <c r="Z77" s="100"/>
      <c r="AB77" s="102"/>
      <c r="AC77" s="103"/>
    </row>
    <row r="78" spans="1:29" ht="11.25">
      <c r="A78" s="100"/>
      <c r="B78" s="101"/>
      <c r="C78" s="102"/>
      <c r="D78" s="103"/>
      <c r="F78" s="100"/>
      <c r="G78" s="101"/>
      <c r="H78" s="102"/>
      <c r="I78" s="103"/>
      <c r="K78" s="100"/>
      <c r="L78" s="101"/>
      <c r="M78" s="102"/>
      <c r="N78" s="103"/>
      <c r="P78" s="100"/>
      <c r="Q78" s="101"/>
      <c r="R78" s="102"/>
      <c r="S78" s="103"/>
      <c r="U78" s="100"/>
      <c r="V78" s="101"/>
      <c r="W78" s="102"/>
      <c r="X78" s="103"/>
      <c r="Z78" s="100"/>
      <c r="AB78" s="102"/>
      <c r="AC78" s="103"/>
    </row>
    <row r="79" spans="1:29" ht="11.25">
      <c r="A79" s="100"/>
      <c r="B79" s="101"/>
      <c r="C79" s="102"/>
      <c r="D79" s="103"/>
      <c r="F79" s="100"/>
      <c r="G79" s="101"/>
      <c r="H79" s="102"/>
      <c r="I79" s="103"/>
      <c r="K79" s="100"/>
      <c r="L79" s="101"/>
      <c r="M79" s="102"/>
      <c r="N79" s="103"/>
      <c r="P79" s="100"/>
      <c r="Q79" s="101"/>
      <c r="R79" s="102"/>
      <c r="S79" s="103"/>
      <c r="U79" s="100"/>
      <c r="V79" s="101"/>
      <c r="W79" s="102"/>
      <c r="X79" s="103"/>
      <c r="Z79" s="100"/>
      <c r="AA79" s="101"/>
      <c r="AB79" s="102"/>
      <c r="AC79" s="103"/>
    </row>
    <row r="80" spans="1:29" ht="11.25">
      <c r="A80" s="12"/>
      <c r="B80" s="3"/>
      <c r="C80" s="4"/>
      <c r="D80" s="13"/>
      <c r="F80" s="12"/>
      <c r="G80" s="3"/>
      <c r="H80" s="4"/>
      <c r="I80" s="13"/>
      <c r="K80" s="12"/>
      <c r="L80" s="3"/>
      <c r="M80" s="4"/>
      <c r="N80" s="13"/>
      <c r="P80" s="12"/>
      <c r="Q80" s="3"/>
      <c r="R80" s="4"/>
      <c r="S80" s="13"/>
      <c r="U80" s="12"/>
      <c r="V80" s="3"/>
      <c r="W80" s="4"/>
      <c r="X80" s="13"/>
      <c r="Z80" s="12"/>
      <c r="AA80" s="3"/>
      <c r="AB80" s="4"/>
      <c r="AC80" s="13"/>
    </row>
    <row r="81" spans="1:29" ht="11.25">
      <c r="A81" s="12"/>
      <c r="B81" s="3"/>
      <c r="C81" s="4"/>
      <c r="D81" s="13"/>
      <c r="F81" s="12"/>
      <c r="G81" s="3"/>
      <c r="H81" s="4"/>
      <c r="I81" s="13"/>
      <c r="K81" s="12"/>
      <c r="L81" s="3"/>
      <c r="M81" s="4"/>
      <c r="N81" s="13"/>
      <c r="P81" s="12"/>
      <c r="Q81" s="3"/>
      <c r="R81" s="4"/>
      <c r="S81" s="13"/>
      <c r="U81" s="12"/>
      <c r="V81" s="3"/>
      <c r="W81" s="4"/>
      <c r="X81" s="13"/>
      <c r="Z81" s="12"/>
      <c r="AA81" s="3"/>
      <c r="AB81" s="4"/>
      <c r="AC81" s="13"/>
    </row>
    <row r="82" spans="1:29" ht="11.25">
      <c r="A82" s="12"/>
      <c r="B82" s="3"/>
      <c r="C82" s="4"/>
      <c r="D82" s="13"/>
      <c r="F82" s="12"/>
      <c r="G82" s="3"/>
      <c r="H82" s="4"/>
      <c r="I82" s="13"/>
      <c r="K82" s="12"/>
      <c r="L82" s="3"/>
      <c r="M82" s="4"/>
      <c r="N82" s="13"/>
      <c r="P82" s="12"/>
      <c r="Q82" s="3"/>
      <c r="R82" s="4"/>
      <c r="S82" s="13"/>
      <c r="U82" s="12"/>
      <c r="V82" s="3"/>
      <c r="W82" s="4"/>
      <c r="X82" s="13"/>
      <c r="Z82" s="12"/>
      <c r="AB82" s="4"/>
      <c r="AC82" s="13"/>
    </row>
    <row r="83" spans="1:29" ht="11.25">
      <c r="A83" s="12"/>
      <c r="B83" s="3"/>
      <c r="C83" s="4"/>
      <c r="D83" s="13"/>
      <c r="F83" s="12"/>
      <c r="G83" s="3"/>
      <c r="H83" s="4"/>
      <c r="I83" s="13"/>
      <c r="K83" s="12"/>
      <c r="L83" s="3"/>
      <c r="M83" s="4"/>
      <c r="N83" s="13"/>
      <c r="P83" s="12"/>
      <c r="Q83" s="3"/>
      <c r="R83" s="4"/>
      <c r="S83" s="13"/>
      <c r="U83" s="12"/>
      <c r="V83" s="3"/>
      <c r="W83" s="4"/>
      <c r="X83" s="13"/>
      <c r="Z83" s="12"/>
      <c r="AA83" s="3"/>
      <c r="AB83" s="4"/>
      <c r="AC83" s="13"/>
    </row>
    <row r="84" spans="1:29" ht="12" thickBot="1">
      <c r="A84" s="14">
        <f>A64</f>
        <v>40298</v>
      </c>
      <c r="B84" s="15" t="s">
        <v>55</v>
      </c>
      <c r="C84" s="16"/>
      <c r="D84" s="21">
        <f>D85-SUM(D70:D83)</f>
        <v>3567.1199999999994</v>
      </c>
      <c r="F84" s="14">
        <f>F64</f>
        <v>40329</v>
      </c>
      <c r="G84" s="15" t="s">
        <v>55</v>
      </c>
      <c r="H84" s="16"/>
      <c r="I84" s="21">
        <f>I85-SUM(I70:I83)</f>
        <v>3567.1199999999994</v>
      </c>
      <c r="K84" s="14">
        <f>K64</f>
        <v>40359</v>
      </c>
      <c r="L84" s="15" t="s">
        <v>55</v>
      </c>
      <c r="M84" s="16"/>
      <c r="N84" s="21">
        <f>N85-SUM(N70:N83)</f>
        <v>3567.1199999999994</v>
      </c>
      <c r="P84" s="14">
        <f>P64</f>
        <v>40482</v>
      </c>
      <c r="Q84" s="15" t="s">
        <v>55</v>
      </c>
      <c r="R84" s="16"/>
      <c r="S84" s="21">
        <f>S85-SUM(S70:S83)</f>
        <v>3567.1199999999994</v>
      </c>
      <c r="U84" s="14">
        <f>U64</f>
        <v>0</v>
      </c>
      <c r="V84" s="15" t="s">
        <v>55</v>
      </c>
      <c r="W84" s="16"/>
      <c r="X84" s="21">
        <f>X85-SUM(X70:X83)</f>
        <v>3567.1199999999994</v>
      </c>
      <c r="Z84" s="14">
        <f>Z64</f>
        <v>0</v>
      </c>
      <c r="AA84" s="15" t="s">
        <v>55</v>
      </c>
      <c r="AB84" s="16"/>
      <c r="AC84" s="21">
        <f>AC85-SUM(AC70:AC83)</f>
        <v>3567.1199999999994</v>
      </c>
    </row>
    <row r="85" spans="1:29" ht="12" thickBot="1">
      <c r="A85" s="19"/>
      <c r="B85" s="17"/>
      <c r="C85" s="20">
        <f>SUM(C69:C84)</f>
        <v>3567.1199999999994</v>
      </c>
      <c r="D85" s="18">
        <f>C85</f>
        <v>3567.1199999999994</v>
      </c>
      <c r="F85" s="19"/>
      <c r="G85" s="17"/>
      <c r="H85" s="20">
        <f>SUM(H69:H84)</f>
        <v>3567.1199999999994</v>
      </c>
      <c r="I85" s="18">
        <f>H85</f>
        <v>3567.1199999999994</v>
      </c>
      <c r="K85" s="19"/>
      <c r="L85" s="17"/>
      <c r="M85" s="20">
        <f>SUM(M69:M84)</f>
        <v>3567.1199999999994</v>
      </c>
      <c r="N85" s="18">
        <f>M85</f>
        <v>3567.1199999999994</v>
      </c>
      <c r="P85" s="19"/>
      <c r="Q85" s="17"/>
      <c r="R85" s="20">
        <f>SUM(R69:R84)</f>
        <v>3567.1199999999994</v>
      </c>
      <c r="S85" s="18">
        <f>R85</f>
        <v>3567.1199999999994</v>
      </c>
      <c r="U85" s="19"/>
      <c r="V85" s="17"/>
      <c r="W85" s="20">
        <f>SUM(W69:W84)</f>
        <v>3567.1199999999994</v>
      </c>
      <c r="X85" s="18">
        <f>W85</f>
        <v>3567.1199999999994</v>
      </c>
      <c r="Z85" s="19"/>
      <c r="AA85" s="17"/>
      <c r="AB85" s="20">
        <f>SUM(AB69:AB84)</f>
        <v>3567.1199999999994</v>
      </c>
      <c r="AC85" s="18">
        <f>AB85</f>
        <v>3567.1199999999994</v>
      </c>
    </row>
    <row r="86" ht="12.75" thickBot="1" thickTop="1"/>
    <row r="87" spans="1:29" ht="13.5" thickBot="1">
      <c r="A87" s="22" t="s">
        <v>56</v>
      </c>
      <c r="B87" s="23"/>
      <c r="C87" s="23"/>
      <c r="D87" s="24">
        <f>D84+D64</f>
        <v>3567.1199999999994</v>
      </c>
      <c r="F87" s="22" t="s">
        <v>57</v>
      </c>
      <c r="G87" s="23"/>
      <c r="H87" s="23"/>
      <c r="I87" s="24">
        <f>I84+I64</f>
        <v>3567.1199999999994</v>
      </c>
      <c r="K87" s="22" t="s">
        <v>60</v>
      </c>
      <c r="L87" s="23"/>
      <c r="M87" s="23"/>
      <c r="N87" s="24">
        <f>N84+N64</f>
        <v>3567.1199999999994</v>
      </c>
      <c r="P87" s="22" t="s">
        <v>49</v>
      </c>
      <c r="Q87" s="23"/>
      <c r="R87" s="23"/>
      <c r="S87" s="24">
        <f>S84+S64</f>
        <v>3567.1199999999994</v>
      </c>
      <c r="U87" s="22" t="s">
        <v>50</v>
      </c>
      <c r="V87" s="23"/>
      <c r="W87" s="23"/>
      <c r="X87" s="24">
        <f>X84+X64</f>
        <v>3567.1199999999994</v>
      </c>
      <c r="Z87" s="22" t="s">
        <v>51</v>
      </c>
      <c r="AA87" s="23"/>
      <c r="AB87" s="23"/>
      <c r="AC87" s="24">
        <f>AC84+AC64</f>
        <v>3567.1199999999994</v>
      </c>
    </row>
    <row r="88" ht="12" thickTop="1"/>
  </sheetData>
  <sheetProtection/>
  <mergeCells count="24">
    <mergeCell ref="A2:D2"/>
    <mergeCell ref="A22:D22"/>
    <mergeCell ref="A51:D51"/>
    <mergeCell ref="A67:D67"/>
    <mergeCell ref="K51:N51"/>
    <mergeCell ref="K67:N67"/>
    <mergeCell ref="F51:I51"/>
    <mergeCell ref="F67:I67"/>
    <mergeCell ref="F2:I2"/>
    <mergeCell ref="F22:I22"/>
    <mergeCell ref="K2:N2"/>
    <mergeCell ref="K22:N22"/>
    <mergeCell ref="Z2:AC2"/>
    <mergeCell ref="Z22:AC22"/>
    <mergeCell ref="U2:X2"/>
    <mergeCell ref="U22:X22"/>
    <mergeCell ref="P2:S2"/>
    <mergeCell ref="P22:S22"/>
    <mergeCell ref="P51:S51"/>
    <mergeCell ref="P67:S67"/>
    <mergeCell ref="U51:X51"/>
    <mergeCell ref="U67:X67"/>
    <mergeCell ref="Z51:AC51"/>
    <mergeCell ref="Z67:AC67"/>
  </mergeCells>
  <printOptions/>
  <pageMargins left="0.35433070866141736" right="0.2755905511811024" top="0.5905511811023623" bottom="0.5511811023622047" header="0.1968503937007874" footer="0.31496062992125984"/>
  <pageSetup horizontalDpi="300" verticalDpi="300" orientation="portrait" paperSize="9" scale="76" r:id="rId1"/>
  <headerFooter alignWithMargins="0">
    <oddHeader>&amp;C&amp;"Arial,Vet"&amp;20Bevers Cunera St.Marcellinus (Bank/Kasboek  2010)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E1">
      <pane ySplit="2" topLeftCell="A3" activePane="bottomLeft" state="frozen"/>
      <selection pane="topLeft" activeCell="A1" sqref="A1"/>
      <selection pane="bottomLeft" activeCell="L14" sqref="L14"/>
    </sheetView>
  </sheetViews>
  <sheetFormatPr defaultColWidth="9.16015625" defaultRowHeight="12.75"/>
  <cols>
    <col min="1" max="1" width="5.66015625" style="26" customWidth="1"/>
    <col min="2" max="2" width="6.33203125" style="26" customWidth="1"/>
    <col min="3" max="3" width="5" style="26" customWidth="1"/>
    <col min="4" max="4" width="2.5" style="26" customWidth="1"/>
    <col min="5" max="5" width="9.16015625" style="26" customWidth="1"/>
    <col min="6" max="6" width="19.66015625" style="26" customWidth="1"/>
    <col min="7" max="7" width="11.16015625" style="26" customWidth="1"/>
    <col min="8" max="8" width="6.66015625" style="27" customWidth="1"/>
    <col min="9" max="9" width="3.33203125" style="29" customWidth="1"/>
    <col min="10" max="10" width="22.33203125" style="26" customWidth="1"/>
    <col min="11" max="11" width="10" style="28" customWidth="1"/>
    <col min="12" max="12" width="13.5" style="26" customWidth="1"/>
    <col min="13" max="13" width="10.33203125" style="30" customWidth="1"/>
    <col min="14" max="14" width="6.16015625" style="26" customWidth="1"/>
    <col min="15" max="15" width="13.33203125" style="26" customWidth="1"/>
    <col min="16" max="16" width="14.5" style="26" customWidth="1"/>
    <col min="17" max="17" width="25.33203125" style="26" customWidth="1"/>
    <col min="18" max="18" width="12.83203125" style="26" customWidth="1"/>
    <col min="19" max="19" width="13.16015625" style="26" customWidth="1"/>
    <col min="20" max="20" width="13.16015625" style="26" hidden="1" customWidth="1"/>
    <col min="21" max="22" width="11.66015625" style="26" bestFit="1" customWidth="1"/>
    <col min="23" max="23" width="10.83203125" style="26" customWidth="1"/>
    <col min="24" max="24" width="13.33203125" style="26" customWidth="1"/>
    <col min="25" max="25" width="9.16015625" style="26" customWidth="1"/>
    <col min="26" max="26" width="10.66015625" style="26" customWidth="1"/>
    <col min="27" max="16384" width="9.16015625" style="26" customWidth="1"/>
  </cols>
  <sheetData>
    <row r="1" spans="5:24" ht="16.5" customHeight="1">
      <c r="E1" s="26">
        <v>1</v>
      </c>
      <c r="F1" s="26">
        <v>2</v>
      </c>
      <c r="G1" s="26">
        <v>3</v>
      </c>
      <c r="H1" s="26">
        <v>4</v>
      </c>
      <c r="I1" s="26">
        <v>5</v>
      </c>
      <c r="J1" s="26">
        <v>6</v>
      </c>
      <c r="K1" s="26">
        <v>7</v>
      </c>
      <c r="L1" s="26">
        <v>8</v>
      </c>
      <c r="M1" s="26">
        <v>9</v>
      </c>
      <c r="N1" s="26">
        <v>10</v>
      </c>
      <c r="O1" s="26">
        <v>11</v>
      </c>
      <c r="P1" s="26">
        <v>12</v>
      </c>
      <c r="Q1" s="26">
        <v>13</v>
      </c>
      <c r="R1" s="96">
        <v>14</v>
      </c>
      <c r="S1" s="96">
        <v>15</v>
      </c>
      <c r="T1" s="26">
        <v>16</v>
      </c>
      <c r="U1" s="26">
        <v>17</v>
      </c>
      <c r="V1" s="26">
        <v>18</v>
      </c>
      <c r="W1" s="26">
        <v>19</v>
      </c>
      <c r="X1" s="26">
        <v>20</v>
      </c>
    </row>
    <row r="2" spans="1:26" ht="12">
      <c r="A2" s="70"/>
      <c r="B2" s="71"/>
      <c r="C2" s="71" t="s">
        <v>97</v>
      </c>
      <c r="D2" s="71"/>
      <c r="E2" s="71"/>
      <c r="F2" s="72" t="s">
        <v>76</v>
      </c>
      <c r="G2" s="72" t="s">
        <v>31</v>
      </c>
      <c r="H2" s="73" t="s">
        <v>77</v>
      </c>
      <c r="I2" s="74" t="s">
        <v>78</v>
      </c>
      <c r="J2" s="72" t="s">
        <v>79</v>
      </c>
      <c r="K2" s="75" t="s">
        <v>75</v>
      </c>
      <c r="L2" s="72" t="s">
        <v>0</v>
      </c>
      <c r="M2" s="76" t="s">
        <v>80</v>
      </c>
      <c r="N2" s="72" t="s">
        <v>81</v>
      </c>
      <c r="O2" s="72" t="s">
        <v>82</v>
      </c>
      <c r="P2" s="72" t="s">
        <v>83</v>
      </c>
      <c r="Q2" s="77" t="s">
        <v>84</v>
      </c>
      <c r="R2" s="72" t="s">
        <v>151</v>
      </c>
      <c r="S2" s="72"/>
      <c r="T2" s="79" t="s">
        <v>181</v>
      </c>
      <c r="U2" s="78" t="s">
        <v>152</v>
      </c>
      <c r="V2" s="80" t="s">
        <v>153</v>
      </c>
      <c r="W2" s="79" t="s">
        <v>154</v>
      </c>
      <c r="X2" s="80" t="s">
        <v>155</v>
      </c>
      <c r="Y2" s="79" t="s">
        <v>154</v>
      </c>
      <c r="Z2" s="80" t="s">
        <v>155</v>
      </c>
    </row>
    <row r="3" spans="1:26" ht="12">
      <c r="A3" s="81"/>
      <c r="B3" s="82" t="s">
        <v>85</v>
      </c>
      <c r="C3" s="82">
        <v>10</v>
      </c>
      <c r="D3" s="82" t="s">
        <v>97</v>
      </c>
      <c r="E3" s="82" t="str">
        <f aca="true" t="shared" si="0" ref="E3:E30">B3&amp;C3&amp;D3</f>
        <v>S10a</v>
      </c>
      <c r="F3" s="42" t="s">
        <v>1</v>
      </c>
      <c r="G3" s="42" t="s">
        <v>2</v>
      </c>
      <c r="H3" s="43">
        <v>2</v>
      </c>
      <c r="I3" s="44"/>
      <c r="J3" s="45" t="s">
        <v>3</v>
      </c>
      <c r="K3" s="46" t="s">
        <v>4</v>
      </c>
      <c r="L3" s="47" t="s">
        <v>98</v>
      </c>
      <c r="M3" s="48">
        <v>20444</v>
      </c>
      <c r="N3" s="49">
        <f ca="1">IF(M3=0,"",(TODAY()-M3)/365.25)</f>
        <v>56.120465434633815</v>
      </c>
      <c r="O3" s="42" t="s">
        <v>173</v>
      </c>
      <c r="P3" s="42" t="s">
        <v>214</v>
      </c>
      <c r="Q3" s="51" t="s">
        <v>213</v>
      </c>
      <c r="R3" s="85" t="s">
        <v>222</v>
      </c>
      <c r="S3" s="87" t="s">
        <v>199</v>
      </c>
      <c r="T3" s="55"/>
      <c r="U3" s="26" t="s">
        <v>197</v>
      </c>
      <c r="V3" s="87" t="s">
        <v>196</v>
      </c>
      <c r="W3" s="60"/>
      <c r="X3" s="62"/>
      <c r="Y3" s="60"/>
      <c r="Z3" s="62"/>
    </row>
    <row r="4" spans="1:26" ht="12">
      <c r="A4" s="81"/>
      <c r="B4" s="82" t="s">
        <v>85</v>
      </c>
      <c r="C4" s="82">
        <v>10</v>
      </c>
      <c r="D4" s="82" t="s">
        <v>212</v>
      </c>
      <c r="E4" s="82" t="str">
        <f t="shared" si="0"/>
        <v>S10aa</v>
      </c>
      <c r="F4" s="31" t="s">
        <v>120</v>
      </c>
      <c r="G4" s="31" t="s">
        <v>74</v>
      </c>
      <c r="H4" s="38"/>
      <c r="I4" s="33"/>
      <c r="J4" s="31"/>
      <c r="K4" s="34"/>
      <c r="L4" s="31">
        <v>2911659</v>
      </c>
      <c r="M4" s="39"/>
      <c r="N4" s="37"/>
      <c r="O4" s="31"/>
      <c r="P4" s="31"/>
      <c r="Q4" s="52"/>
      <c r="R4" s="85" t="s">
        <v>39</v>
      </c>
      <c r="S4" s="87" t="s">
        <v>196</v>
      </c>
      <c r="T4" s="56"/>
      <c r="U4" s="85"/>
      <c r="V4" s="86"/>
      <c r="W4" s="83"/>
      <c r="X4" s="84"/>
      <c r="Y4" s="83"/>
      <c r="Z4" s="84"/>
    </row>
    <row r="5" spans="1:26" ht="12">
      <c r="A5" s="81"/>
      <c r="B5" s="82" t="s">
        <v>85</v>
      </c>
      <c r="C5" s="82">
        <v>10</v>
      </c>
      <c r="D5" s="82" t="s">
        <v>106</v>
      </c>
      <c r="E5" s="82" t="str">
        <f t="shared" si="0"/>
        <v>S10b</v>
      </c>
      <c r="F5" s="31" t="s">
        <v>5</v>
      </c>
      <c r="G5" s="31" t="s">
        <v>132</v>
      </c>
      <c r="H5" s="35">
        <v>13</v>
      </c>
      <c r="I5" s="33"/>
      <c r="J5" s="32" t="s">
        <v>220</v>
      </c>
      <c r="K5" s="34" t="s">
        <v>221</v>
      </c>
      <c r="L5" s="31" t="s">
        <v>134</v>
      </c>
      <c r="M5" s="36">
        <v>31140</v>
      </c>
      <c r="N5" s="37">
        <f aca="true" ca="1" t="shared" si="1" ref="N5:N10">IF(M5=0,"",(TODAY()-M5)/365.25)</f>
        <v>26.836413415468858</v>
      </c>
      <c r="O5" s="31" t="s">
        <v>138</v>
      </c>
      <c r="P5" s="31"/>
      <c r="Q5" s="53" t="s">
        <v>237</v>
      </c>
      <c r="R5" s="85" t="s">
        <v>227</v>
      </c>
      <c r="S5" s="87" t="s">
        <v>199</v>
      </c>
      <c r="T5" s="56"/>
      <c r="U5" s="26" t="s">
        <v>204</v>
      </c>
      <c r="V5" s="50" t="s">
        <v>199</v>
      </c>
      <c r="W5" s="54" t="s">
        <v>156</v>
      </c>
      <c r="X5" s="63" t="s">
        <v>158</v>
      </c>
      <c r="Y5" s="88" t="s">
        <v>156</v>
      </c>
      <c r="Z5" s="89" t="s">
        <v>158</v>
      </c>
    </row>
    <row r="6" spans="1:26" ht="12">
      <c r="A6" s="81"/>
      <c r="B6" s="82" t="s">
        <v>85</v>
      </c>
      <c r="C6" s="82">
        <v>10</v>
      </c>
      <c r="D6" s="82" t="s">
        <v>191</v>
      </c>
      <c r="E6" s="82" t="str">
        <f t="shared" si="0"/>
        <v>S10y</v>
      </c>
      <c r="F6" s="31" t="s">
        <v>69</v>
      </c>
      <c r="G6" s="31" t="s">
        <v>37</v>
      </c>
      <c r="H6" s="35" t="s">
        <v>34</v>
      </c>
      <c r="I6" s="33"/>
      <c r="J6" s="32" t="s">
        <v>129</v>
      </c>
      <c r="K6" s="34"/>
      <c r="L6" s="31">
        <v>2439508</v>
      </c>
      <c r="M6" s="36">
        <v>21891</v>
      </c>
      <c r="N6" s="37">
        <f ca="1" t="shared" si="1"/>
        <v>52.158795345653665</v>
      </c>
      <c r="O6" s="31" t="s">
        <v>128</v>
      </c>
      <c r="P6" s="31"/>
      <c r="Q6" s="53" t="s">
        <v>131</v>
      </c>
      <c r="R6" s="85" t="s">
        <v>39</v>
      </c>
      <c r="S6" s="87" t="s">
        <v>196</v>
      </c>
      <c r="T6" s="57"/>
      <c r="U6" s="85"/>
      <c r="V6" s="86"/>
      <c r="W6" s="54"/>
      <c r="X6" s="63"/>
      <c r="Y6" s="54"/>
      <c r="Z6" s="63"/>
    </row>
    <row r="7" spans="1:26" ht="12">
      <c r="A7" s="81"/>
      <c r="B7" s="82" t="s">
        <v>85</v>
      </c>
      <c r="C7" s="82">
        <v>10</v>
      </c>
      <c r="D7" s="82" t="s">
        <v>96</v>
      </c>
      <c r="E7" s="82" t="str">
        <f t="shared" si="0"/>
        <v>S10c</v>
      </c>
      <c r="F7" s="31" t="s">
        <v>247</v>
      </c>
      <c r="G7" s="31" t="s">
        <v>248</v>
      </c>
      <c r="H7" s="35">
        <v>14</v>
      </c>
      <c r="I7" s="33"/>
      <c r="J7" s="32" t="s">
        <v>32</v>
      </c>
      <c r="K7" s="34" t="s">
        <v>33</v>
      </c>
      <c r="L7" s="31">
        <v>2435073</v>
      </c>
      <c r="M7" s="36">
        <v>22140</v>
      </c>
      <c r="N7" s="37">
        <f ca="1" t="shared" si="1"/>
        <v>51.47707049965777</v>
      </c>
      <c r="O7" s="31" t="s">
        <v>174</v>
      </c>
      <c r="P7" s="31" t="s">
        <v>143</v>
      </c>
      <c r="Q7" s="53" t="s">
        <v>130</v>
      </c>
      <c r="R7" s="85" t="s">
        <v>39</v>
      </c>
      <c r="S7" s="87" t="s">
        <v>196</v>
      </c>
      <c r="T7" s="56"/>
      <c r="U7" s="85" t="s">
        <v>39</v>
      </c>
      <c r="V7" s="86"/>
      <c r="W7" s="54" t="s">
        <v>144</v>
      </c>
      <c r="X7" s="59"/>
      <c r="Y7" s="88" t="s">
        <v>144</v>
      </c>
      <c r="Z7" s="90"/>
    </row>
    <row r="8" spans="1:26" ht="12">
      <c r="A8" s="81"/>
      <c r="B8" s="82" t="s">
        <v>85</v>
      </c>
      <c r="C8" s="82">
        <v>10</v>
      </c>
      <c r="D8" s="82" t="s">
        <v>117</v>
      </c>
      <c r="E8" s="82" t="str">
        <f t="shared" si="0"/>
        <v>S10d</v>
      </c>
      <c r="F8" s="31" t="s">
        <v>215</v>
      </c>
      <c r="G8" s="31" t="s">
        <v>216</v>
      </c>
      <c r="H8" s="35"/>
      <c r="I8" s="33"/>
      <c r="J8" s="32" t="s">
        <v>217</v>
      </c>
      <c r="K8" s="34" t="s">
        <v>218</v>
      </c>
      <c r="L8" s="31" t="s">
        <v>219</v>
      </c>
      <c r="M8" s="36">
        <v>28654</v>
      </c>
      <c r="N8" s="37">
        <f ca="1" t="shared" si="1"/>
        <v>33.64271047227926</v>
      </c>
      <c r="O8" s="31" t="s">
        <v>243</v>
      </c>
      <c r="P8" s="31"/>
      <c r="Q8" s="53" t="s">
        <v>232</v>
      </c>
      <c r="R8" s="85" t="s">
        <v>229</v>
      </c>
      <c r="S8" s="98" t="s">
        <v>194</v>
      </c>
      <c r="T8" s="56"/>
      <c r="U8" s="93"/>
      <c r="V8" s="94"/>
      <c r="W8" s="54"/>
      <c r="X8" s="84"/>
      <c r="Y8" s="88"/>
      <c r="Z8" s="95"/>
    </row>
    <row r="9" spans="1:26" ht="12">
      <c r="A9" s="81"/>
      <c r="B9" s="82" t="s">
        <v>85</v>
      </c>
      <c r="C9" s="82">
        <v>10</v>
      </c>
      <c r="D9" s="82" t="s">
        <v>86</v>
      </c>
      <c r="E9" s="82" t="str">
        <f t="shared" si="0"/>
        <v>S10e</v>
      </c>
      <c r="F9" s="31" t="s">
        <v>63</v>
      </c>
      <c r="G9" s="31" t="s">
        <v>6</v>
      </c>
      <c r="H9" s="35">
        <v>6</v>
      </c>
      <c r="I9" s="33"/>
      <c r="J9" s="32" t="s">
        <v>111</v>
      </c>
      <c r="K9" s="34" t="s">
        <v>62</v>
      </c>
      <c r="L9" s="31">
        <v>2774915</v>
      </c>
      <c r="M9" s="36">
        <v>22805</v>
      </c>
      <c r="N9" s="37">
        <f ca="1" t="shared" si="1"/>
        <v>49.65639972621492</v>
      </c>
      <c r="O9" s="31" t="s">
        <v>175</v>
      </c>
      <c r="P9" s="31"/>
      <c r="Q9" s="53" t="s">
        <v>148</v>
      </c>
      <c r="R9" s="85" t="s">
        <v>205</v>
      </c>
      <c r="S9" s="87" t="s">
        <v>196</v>
      </c>
      <c r="T9" s="56"/>
      <c r="U9" s="92" t="s">
        <v>198</v>
      </c>
      <c r="V9" s="50" t="s">
        <v>199</v>
      </c>
      <c r="W9" s="54" t="s">
        <v>157</v>
      </c>
      <c r="X9" s="58" t="s">
        <v>159</v>
      </c>
      <c r="Y9" s="88" t="s">
        <v>157</v>
      </c>
      <c r="Z9" s="91" t="s">
        <v>159</v>
      </c>
    </row>
    <row r="10" spans="1:26" ht="12">
      <c r="A10" s="81"/>
      <c r="B10" s="82" t="s">
        <v>85</v>
      </c>
      <c r="C10" s="82">
        <v>10</v>
      </c>
      <c r="D10" s="82" t="s">
        <v>121</v>
      </c>
      <c r="E10" s="82" t="str">
        <f t="shared" si="0"/>
        <v>S10h</v>
      </c>
      <c r="F10" s="31" t="s">
        <v>67</v>
      </c>
      <c r="G10" s="31" t="s">
        <v>147</v>
      </c>
      <c r="H10" s="35">
        <v>17</v>
      </c>
      <c r="I10" s="33"/>
      <c r="J10" s="32" t="s">
        <v>146</v>
      </c>
      <c r="K10" s="34" t="s">
        <v>66</v>
      </c>
      <c r="L10" s="31" t="s">
        <v>190</v>
      </c>
      <c r="M10" s="36">
        <v>30916</v>
      </c>
      <c r="N10" s="37">
        <f ca="1" t="shared" si="1"/>
        <v>27.449691991786448</v>
      </c>
      <c r="O10" s="31" t="s">
        <v>176</v>
      </c>
      <c r="P10" s="31" t="s">
        <v>231</v>
      </c>
      <c r="Q10" s="53" t="s">
        <v>145</v>
      </c>
      <c r="R10" s="85" t="s">
        <v>230</v>
      </c>
      <c r="S10" s="87" t="s">
        <v>199</v>
      </c>
      <c r="T10" s="56"/>
      <c r="U10" s="26" t="s">
        <v>204</v>
      </c>
      <c r="V10" s="50" t="s">
        <v>199</v>
      </c>
      <c r="W10" s="54" t="s">
        <v>157</v>
      </c>
      <c r="X10" s="63" t="s">
        <v>158</v>
      </c>
      <c r="Y10" s="88" t="s">
        <v>157</v>
      </c>
      <c r="Z10" s="89" t="s">
        <v>158</v>
      </c>
    </row>
    <row r="11" spans="1:26" ht="12">
      <c r="A11" s="81"/>
      <c r="B11" s="82" t="s">
        <v>85</v>
      </c>
      <c r="C11" s="82">
        <v>10</v>
      </c>
      <c r="D11" s="82" t="s">
        <v>104</v>
      </c>
      <c r="E11" s="82" t="str">
        <f t="shared" si="0"/>
        <v>S10i</v>
      </c>
      <c r="F11" s="31" t="s">
        <v>67</v>
      </c>
      <c r="G11" s="31" t="s">
        <v>133</v>
      </c>
      <c r="H11" s="35"/>
      <c r="I11" s="33"/>
      <c r="J11" s="32" t="s">
        <v>146</v>
      </c>
      <c r="K11" s="34" t="s">
        <v>66</v>
      </c>
      <c r="L11" s="31">
        <v>2775219</v>
      </c>
      <c r="M11" s="36"/>
      <c r="N11" s="37"/>
      <c r="O11" s="31" t="s">
        <v>246</v>
      </c>
      <c r="P11" s="31"/>
      <c r="Q11" s="53"/>
      <c r="R11" s="85" t="s">
        <v>39</v>
      </c>
      <c r="S11" s="87" t="s">
        <v>196</v>
      </c>
      <c r="T11" s="56"/>
      <c r="U11" s="85" t="s">
        <v>182</v>
      </c>
      <c r="V11" s="86"/>
      <c r="W11" s="54"/>
      <c r="X11" s="63"/>
      <c r="Y11" s="54"/>
      <c r="Z11" s="63"/>
    </row>
    <row r="12" spans="1:26" ht="12">
      <c r="A12" s="81"/>
      <c r="B12" s="82" t="s">
        <v>85</v>
      </c>
      <c r="C12" s="82">
        <v>10</v>
      </c>
      <c r="D12" s="82" t="s">
        <v>118</v>
      </c>
      <c r="E12" s="82" t="str">
        <f t="shared" si="0"/>
        <v>S10f</v>
      </c>
      <c r="F12" s="31" t="s">
        <v>67</v>
      </c>
      <c r="G12" s="31" t="s">
        <v>15</v>
      </c>
      <c r="H12" s="35">
        <v>11</v>
      </c>
      <c r="I12" s="33"/>
      <c r="J12" s="32" t="s">
        <v>146</v>
      </c>
      <c r="K12" s="34" t="s">
        <v>66</v>
      </c>
      <c r="L12" s="31">
        <v>2775219</v>
      </c>
      <c r="M12" s="36">
        <v>30380</v>
      </c>
      <c r="N12" s="37">
        <f aca="true" ca="1" t="shared" si="2" ref="N12:N18">IF(M12=0,"",(TODAY()-M12)/365.25)</f>
        <v>28.917180013689254</v>
      </c>
      <c r="O12" s="31" t="s">
        <v>65</v>
      </c>
      <c r="P12" s="31" t="s">
        <v>150</v>
      </c>
      <c r="Q12" s="53" t="s">
        <v>68</v>
      </c>
      <c r="R12" s="85" t="s">
        <v>224</v>
      </c>
      <c r="S12" s="50" t="s">
        <v>199</v>
      </c>
      <c r="T12" s="57"/>
      <c r="U12" s="26" t="s">
        <v>197</v>
      </c>
      <c r="V12" s="87" t="s">
        <v>196</v>
      </c>
      <c r="W12" s="54" t="s">
        <v>157</v>
      </c>
      <c r="X12" s="63" t="s">
        <v>158</v>
      </c>
      <c r="Y12" s="88" t="s">
        <v>157</v>
      </c>
      <c r="Z12" s="89" t="s">
        <v>158</v>
      </c>
    </row>
    <row r="13" spans="1:26" ht="12">
      <c r="A13" s="81"/>
      <c r="B13" s="82" t="s">
        <v>85</v>
      </c>
      <c r="C13" s="82">
        <v>10</v>
      </c>
      <c r="D13" s="82" t="s">
        <v>105</v>
      </c>
      <c r="E13" s="82" t="str">
        <f t="shared" si="0"/>
        <v>S10g</v>
      </c>
      <c r="F13" s="31" t="s">
        <v>67</v>
      </c>
      <c r="G13" s="31" t="s">
        <v>29</v>
      </c>
      <c r="H13" s="35">
        <v>16</v>
      </c>
      <c r="I13" s="33"/>
      <c r="J13" s="32" t="s">
        <v>187</v>
      </c>
      <c r="K13" s="34" t="s">
        <v>188</v>
      </c>
      <c r="L13" s="31" t="s">
        <v>189</v>
      </c>
      <c r="M13" s="36">
        <v>30598</v>
      </c>
      <c r="N13" s="37">
        <f ca="1" t="shared" si="2"/>
        <v>28.320328542094455</v>
      </c>
      <c r="O13" s="31" t="s">
        <v>64</v>
      </c>
      <c r="P13" s="31" t="s">
        <v>149</v>
      </c>
      <c r="Q13" s="53" t="s">
        <v>193</v>
      </c>
      <c r="R13" s="85" t="s">
        <v>224</v>
      </c>
      <c r="S13" s="50" t="s">
        <v>199</v>
      </c>
      <c r="T13" s="57"/>
      <c r="U13" s="26" t="s">
        <v>197</v>
      </c>
      <c r="V13" s="87" t="s">
        <v>196</v>
      </c>
      <c r="W13" s="54" t="s">
        <v>157</v>
      </c>
      <c r="X13" s="63" t="s">
        <v>158</v>
      </c>
      <c r="Y13" s="88" t="s">
        <v>157</v>
      </c>
      <c r="Z13" s="89" t="s">
        <v>158</v>
      </c>
    </row>
    <row r="14" spans="1:26" ht="12">
      <c r="A14" s="81"/>
      <c r="B14" s="82" t="s">
        <v>85</v>
      </c>
      <c r="C14" s="82">
        <v>10</v>
      </c>
      <c r="D14" s="82" t="s">
        <v>95</v>
      </c>
      <c r="E14" s="82" t="str">
        <f t="shared" si="0"/>
        <v>S10j</v>
      </c>
      <c r="F14" s="31" t="s">
        <v>8</v>
      </c>
      <c r="G14" s="31" t="s">
        <v>37</v>
      </c>
      <c r="H14" s="35" t="s">
        <v>126</v>
      </c>
      <c r="I14" s="33"/>
      <c r="J14" s="32" t="s">
        <v>114</v>
      </c>
      <c r="K14" s="34" t="s">
        <v>38</v>
      </c>
      <c r="L14" s="40" t="s">
        <v>139</v>
      </c>
      <c r="M14" s="36">
        <v>23009</v>
      </c>
      <c r="N14" s="37">
        <f ca="1" t="shared" si="2"/>
        <v>49.097878165639976</v>
      </c>
      <c r="O14" s="31" t="s">
        <v>73</v>
      </c>
      <c r="P14" s="31" t="s">
        <v>123</v>
      </c>
      <c r="Q14" s="53" t="s">
        <v>141</v>
      </c>
      <c r="R14" s="85" t="s">
        <v>230</v>
      </c>
      <c r="S14" s="87" t="s">
        <v>199</v>
      </c>
      <c r="T14" s="56"/>
      <c r="U14" s="26" t="s">
        <v>200</v>
      </c>
      <c r="V14" s="50" t="s">
        <v>194</v>
      </c>
      <c r="W14" s="54" t="s">
        <v>144</v>
      </c>
      <c r="X14" s="59"/>
      <c r="Y14" s="88" t="s">
        <v>144</v>
      </c>
      <c r="Z14" s="90"/>
    </row>
    <row r="15" spans="1:26" ht="12">
      <c r="A15" s="81"/>
      <c r="B15" s="82" t="s">
        <v>85</v>
      </c>
      <c r="C15" s="82">
        <v>10</v>
      </c>
      <c r="D15" s="82" t="s">
        <v>192</v>
      </c>
      <c r="E15" s="82" t="str">
        <f t="shared" si="0"/>
        <v>S10z</v>
      </c>
      <c r="F15" s="31" t="s">
        <v>8</v>
      </c>
      <c r="G15" s="31" t="s">
        <v>70</v>
      </c>
      <c r="H15" s="35"/>
      <c r="I15" s="33"/>
      <c r="J15" s="32"/>
      <c r="K15" s="34"/>
      <c r="L15" s="40"/>
      <c r="M15" s="36"/>
      <c r="N15" s="37"/>
      <c r="O15" s="31"/>
      <c r="P15" s="31"/>
      <c r="Q15" s="53"/>
      <c r="R15" s="85"/>
      <c r="S15" s="87"/>
      <c r="T15" s="56"/>
      <c r="V15" s="50"/>
      <c r="W15" s="54"/>
      <c r="X15" s="59"/>
      <c r="Y15" s="88"/>
      <c r="Z15" s="90"/>
    </row>
    <row r="16" spans="1:26" ht="12">
      <c r="A16" s="81"/>
      <c r="B16" s="82" t="s">
        <v>85</v>
      </c>
      <c r="C16" s="82">
        <v>10</v>
      </c>
      <c r="D16" s="82" t="s">
        <v>100</v>
      </c>
      <c r="E16" s="82" t="str">
        <f t="shared" si="0"/>
        <v>S10k</v>
      </c>
      <c r="F16" s="31" t="s">
        <v>89</v>
      </c>
      <c r="G16" s="31" t="s">
        <v>9</v>
      </c>
      <c r="H16" s="35">
        <v>5</v>
      </c>
      <c r="I16" s="33"/>
      <c r="J16" s="32" t="s">
        <v>10</v>
      </c>
      <c r="K16" s="34" t="s">
        <v>11</v>
      </c>
      <c r="L16" s="31">
        <v>2429649</v>
      </c>
      <c r="M16" s="36">
        <v>18105</v>
      </c>
      <c r="N16" s="37">
        <f ca="1" t="shared" si="2"/>
        <v>62.5242984257358</v>
      </c>
      <c r="O16" s="31" t="s">
        <v>90</v>
      </c>
      <c r="P16" s="31" t="s">
        <v>160</v>
      </c>
      <c r="Q16" s="53" t="s">
        <v>183</v>
      </c>
      <c r="R16" s="85" t="s">
        <v>226</v>
      </c>
      <c r="S16" s="50" t="s">
        <v>203</v>
      </c>
      <c r="T16" s="56"/>
      <c r="U16" s="85" t="s">
        <v>205</v>
      </c>
      <c r="V16" s="86"/>
      <c r="W16" s="54"/>
      <c r="X16" s="59"/>
      <c r="Y16" s="54"/>
      <c r="Z16" s="59"/>
    </row>
    <row r="17" spans="1:26" ht="12">
      <c r="A17" s="81"/>
      <c r="B17" s="82" t="s">
        <v>85</v>
      </c>
      <c r="C17" s="82">
        <v>10</v>
      </c>
      <c r="D17" s="82" t="s">
        <v>110</v>
      </c>
      <c r="E17" s="82" t="str">
        <f t="shared" si="0"/>
        <v>S10l</v>
      </c>
      <c r="F17" s="31" t="s">
        <v>12</v>
      </c>
      <c r="G17" s="31" t="s">
        <v>13</v>
      </c>
      <c r="H17" s="35">
        <v>10</v>
      </c>
      <c r="I17" s="33"/>
      <c r="J17" s="32" t="s">
        <v>35</v>
      </c>
      <c r="K17" s="34" t="s">
        <v>44</v>
      </c>
      <c r="L17" s="31">
        <v>2569184</v>
      </c>
      <c r="M17" s="36">
        <v>22918</v>
      </c>
      <c r="N17" s="37">
        <f ca="1" t="shared" si="2"/>
        <v>49.347022587268995</v>
      </c>
      <c r="O17" s="31" t="s">
        <v>113</v>
      </c>
      <c r="P17" s="31"/>
      <c r="Q17" s="53" t="s">
        <v>142</v>
      </c>
      <c r="R17" s="85" t="s">
        <v>228</v>
      </c>
      <c r="S17" s="87" t="s">
        <v>199</v>
      </c>
      <c r="T17" s="56"/>
      <c r="U17" s="92" t="s">
        <v>201</v>
      </c>
      <c r="V17" s="87" t="s">
        <v>196</v>
      </c>
      <c r="W17" s="54"/>
      <c r="X17" s="59"/>
      <c r="Y17" s="54"/>
      <c r="Z17" s="59"/>
    </row>
    <row r="18" spans="1:26" ht="12">
      <c r="A18" s="81"/>
      <c r="B18" s="82" t="s">
        <v>85</v>
      </c>
      <c r="C18" s="82">
        <v>10</v>
      </c>
      <c r="D18" s="82" t="s">
        <v>119</v>
      </c>
      <c r="E18" s="82" t="str">
        <f t="shared" si="0"/>
        <v>S10m</v>
      </c>
      <c r="F18" s="31" t="s">
        <v>71</v>
      </c>
      <c r="G18" s="31" t="s">
        <v>72</v>
      </c>
      <c r="H18" s="35">
        <v>3</v>
      </c>
      <c r="I18" s="33"/>
      <c r="J18" s="32" t="s">
        <v>240</v>
      </c>
      <c r="K18" s="34" t="s">
        <v>241</v>
      </c>
      <c r="L18" s="31" t="s">
        <v>178</v>
      </c>
      <c r="M18" s="36">
        <v>30451</v>
      </c>
      <c r="N18" s="37">
        <f ca="1" t="shared" si="2"/>
        <v>28.722792607802873</v>
      </c>
      <c r="O18" s="31" t="s">
        <v>127</v>
      </c>
      <c r="P18" s="31" t="s">
        <v>242</v>
      </c>
      <c r="Q18" s="53" t="s">
        <v>140</v>
      </c>
      <c r="R18" s="85" t="s">
        <v>222</v>
      </c>
      <c r="S18" s="87" t="s">
        <v>199</v>
      </c>
      <c r="T18" s="56"/>
      <c r="U18" s="92" t="s">
        <v>198</v>
      </c>
      <c r="V18" s="50" t="s">
        <v>199</v>
      </c>
      <c r="W18" s="61"/>
      <c r="X18" s="64" t="s">
        <v>24</v>
      </c>
      <c r="Y18" s="61"/>
      <c r="Z18" s="64" t="s">
        <v>24</v>
      </c>
    </row>
    <row r="19" spans="1:26" ht="12">
      <c r="A19" s="81"/>
      <c r="B19" s="82" t="s">
        <v>85</v>
      </c>
      <c r="C19" s="82">
        <v>10</v>
      </c>
      <c r="D19" s="82" t="s">
        <v>116</v>
      </c>
      <c r="E19" s="82" t="str">
        <f t="shared" si="0"/>
        <v>S10n</v>
      </c>
      <c r="F19" s="31" t="s">
        <v>71</v>
      </c>
      <c r="G19" s="31" t="s">
        <v>216</v>
      </c>
      <c r="H19" s="35"/>
      <c r="I19" s="33"/>
      <c r="J19" s="32"/>
      <c r="K19" s="34"/>
      <c r="L19" s="31" t="s">
        <v>239</v>
      </c>
      <c r="M19" s="36"/>
      <c r="N19" s="37"/>
      <c r="O19" s="31" t="s">
        <v>244</v>
      </c>
      <c r="P19" s="31"/>
      <c r="Q19" s="53" t="s">
        <v>238</v>
      </c>
      <c r="R19" s="85"/>
      <c r="S19" s="87"/>
      <c r="T19" s="56"/>
      <c r="U19" s="92"/>
      <c r="V19" s="50"/>
      <c r="W19" s="61"/>
      <c r="X19" s="64"/>
      <c r="Y19" s="61"/>
      <c r="Z19" s="64"/>
    </row>
    <row r="20" spans="1:26" ht="12">
      <c r="A20" s="81"/>
      <c r="B20" s="82" t="s">
        <v>85</v>
      </c>
      <c r="C20" s="82">
        <v>10</v>
      </c>
      <c r="D20" s="82" t="s">
        <v>233</v>
      </c>
      <c r="E20" s="82" t="str">
        <f t="shared" si="0"/>
        <v>S10o</v>
      </c>
      <c r="F20" s="31" t="s">
        <v>135</v>
      </c>
      <c r="G20" s="31" t="s">
        <v>26</v>
      </c>
      <c r="H20" s="35" t="s">
        <v>137</v>
      </c>
      <c r="I20" s="33"/>
      <c r="J20" s="32" t="s">
        <v>27</v>
      </c>
      <c r="K20" s="34" t="s">
        <v>28</v>
      </c>
      <c r="L20" s="31">
        <v>2421124</v>
      </c>
      <c r="M20" s="36">
        <v>18109</v>
      </c>
      <c r="N20" s="37">
        <f ca="1">IF(M20=0,"",(TODAY()-M20)/365.25)</f>
        <v>62.51334702258727</v>
      </c>
      <c r="O20" s="31" t="s">
        <v>92</v>
      </c>
      <c r="P20" s="31" t="s">
        <v>124</v>
      </c>
      <c r="Q20" s="53" t="s">
        <v>93</v>
      </c>
      <c r="R20" s="85" t="s">
        <v>39</v>
      </c>
      <c r="S20" s="87" t="s">
        <v>196</v>
      </c>
      <c r="T20" s="56"/>
      <c r="U20" s="85" t="s">
        <v>39</v>
      </c>
      <c r="V20" s="86"/>
      <c r="W20" s="54" t="s">
        <v>144</v>
      </c>
      <c r="X20" s="59"/>
      <c r="Y20" s="88" t="s">
        <v>144</v>
      </c>
      <c r="Z20" s="90"/>
    </row>
    <row r="21" spans="1:26" ht="12">
      <c r="A21" s="81"/>
      <c r="B21" s="82" t="s">
        <v>85</v>
      </c>
      <c r="C21" s="82">
        <v>10</v>
      </c>
      <c r="D21" s="82" t="s">
        <v>88</v>
      </c>
      <c r="E21" s="82" t="str">
        <f t="shared" si="0"/>
        <v>S10p</v>
      </c>
      <c r="F21" s="31" t="s">
        <v>166</v>
      </c>
      <c r="G21" s="31" t="s">
        <v>167</v>
      </c>
      <c r="H21" s="35">
        <v>4</v>
      </c>
      <c r="I21" s="33"/>
      <c r="J21" s="32" t="s">
        <v>168</v>
      </c>
      <c r="K21" s="34" t="s">
        <v>169</v>
      </c>
      <c r="L21" s="31">
        <v>2432288</v>
      </c>
      <c r="M21" s="36">
        <v>31179</v>
      </c>
      <c r="N21" s="37">
        <f ca="1">IF(M21=0,"",(TODAY()-M21)/365.25)</f>
        <v>26.729637234770706</v>
      </c>
      <c r="O21" s="31" t="s">
        <v>177</v>
      </c>
      <c r="P21" s="31" t="s">
        <v>170</v>
      </c>
      <c r="Q21" s="53" t="s">
        <v>171</v>
      </c>
      <c r="R21" s="85" t="s">
        <v>39</v>
      </c>
      <c r="S21" s="87" t="s">
        <v>196</v>
      </c>
      <c r="T21" s="56"/>
      <c r="U21" s="85" t="s">
        <v>39</v>
      </c>
      <c r="V21" s="86"/>
      <c r="W21" s="54" t="s">
        <v>144</v>
      </c>
      <c r="X21" s="59"/>
      <c r="Y21" s="88" t="s">
        <v>144</v>
      </c>
      <c r="Z21" s="90"/>
    </row>
    <row r="22" spans="1:26" ht="12">
      <c r="A22" s="81"/>
      <c r="B22" s="82" t="s">
        <v>85</v>
      </c>
      <c r="C22" s="82">
        <v>10</v>
      </c>
      <c r="D22" s="82" t="s">
        <v>112</v>
      </c>
      <c r="E22" s="82" t="str">
        <f t="shared" si="0"/>
        <v>S10q</v>
      </c>
      <c r="F22" s="31" t="s">
        <v>234</v>
      </c>
      <c r="G22" s="31" t="s">
        <v>235</v>
      </c>
      <c r="H22" s="35"/>
      <c r="I22" s="33"/>
      <c r="J22" s="32"/>
      <c r="K22" s="34"/>
      <c r="L22" s="31"/>
      <c r="M22" s="36"/>
      <c r="N22" s="37"/>
      <c r="O22" s="31" t="s">
        <v>245</v>
      </c>
      <c r="P22" s="31"/>
      <c r="Q22" s="53"/>
      <c r="R22" s="85"/>
      <c r="S22" s="87"/>
      <c r="T22" s="56"/>
      <c r="U22" s="93"/>
      <c r="V22" s="94"/>
      <c r="W22" s="54"/>
      <c r="X22" s="59"/>
      <c r="Y22" s="88"/>
      <c r="Z22" s="90"/>
    </row>
    <row r="23" spans="1:26" ht="12">
      <c r="A23" s="81"/>
      <c r="B23" s="82" t="s">
        <v>85</v>
      </c>
      <c r="C23" s="82">
        <v>10</v>
      </c>
      <c r="D23" s="82" t="s">
        <v>122</v>
      </c>
      <c r="E23" s="82" t="str">
        <f t="shared" si="0"/>
        <v>S10r</v>
      </c>
      <c r="F23" s="31" t="s">
        <v>161</v>
      </c>
      <c r="G23" s="31" t="s">
        <v>162</v>
      </c>
      <c r="H23" s="35">
        <v>15</v>
      </c>
      <c r="I23" s="33"/>
      <c r="J23" s="32" t="s">
        <v>236</v>
      </c>
      <c r="K23" s="34" t="s">
        <v>163</v>
      </c>
      <c r="L23" s="31" t="s">
        <v>164</v>
      </c>
      <c r="M23" s="36">
        <v>31293</v>
      </c>
      <c r="N23" s="37">
        <f aca="true" ca="1" t="shared" si="3" ref="N23:N29">IF(M23=0,"",(TODAY()-M23)/365.25)</f>
        <v>26.417522245037645</v>
      </c>
      <c r="O23" s="31" t="s">
        <v>180</v>
      </c>
      <c r="P23" s="31"/>
      <c r="Q23" s="53" t="s">
        <v>165</v>
      </c>
      <c r="R23" s="85" t="s">
        <v>227</v>
      </c>
      <c r="S23" s="87" t="s">
        <v>199</v>
      </c>
      <c r="T23" s="57"/>
      <c r="U23" s="26" t="s">
        <v>204</v>
      </c>
      <c r="V23" s="50" t="s">
        <v>199</v>
      </c>
      <c r="W23" s="54"/>
      <c r="X23" s="59"/>
      <c r="Y23" s="54"/>
      <c r="Z23" s="59"/>
    </row>
    <row r="24" spans="1:26" ht="12">
      <c r="A24" s="81"/>
      <c r="B24" s="82" t="s">
        <v>85</v>
      </c>
      <c r="C24" s="82">
        <v>10</v>
      </c>
      <c r="D24" s="82" t="s">
        <v>91</v>
      </c>
      <c r="E24" s="82" t="str">
        <f t="shared" si="0"/>
        <v>S10s</v>
      </c>
      <c r="F24" s="31" t="s">
        <v>14</v>
      </c>
      <c r="G24" s="31" t="s">
        <v>15</v>
      </c>
      <c r="H24" s="35">
        <v>7</v>
      </c>
      <c r="I24" s="33"/>
      <c r="J24" s="31" t="s">
        <v>107</v>
      </c>
      <c r="K24" s="34" t="s">
        <v>16</v>
      </c>
      <c r="L24" s="31">
        <v>2434430</v>
      </c>
      <c r="M24" s="36">
        <v>22552</v>
      </c>
      <c r="N24" s="37">
        <f ca="1" t="shared" si="3"/>
        <v>50.34907597535934</v>
      </c>
      <c r="O24" s="31" t="s">
        <v>108</v>
      </c>
      <c r="P24" s="31" t="s">
        <v>206</v>
      </c>
      <c r="Q24" s="53" t="s">
        <v>109</v>
      </c>
      <c r="R24" s="85" t="s">
        <v>228</v>
      </c>
      <c r="S24" s="87" t="s">
        <v>199</v>
      </c>
      <c r="T24" s="56"/>
      <c r="U24" s="92" t="s">
        <v>201</v>
      </c>
      <c r="V24" s="87" t="s">
        <v>196</v>
      </c>
      <c r="W24" s="54"/>
      <c r="X24" s="59"/>
      <c r="Y24" s="54"/>
      <c r="Z24" s="59"/>
    </row>
    <row r="25" spans="1:26" ht="12">
      <c r="A25" s="81"/>
      <c r="B25" s="82" t="s">
        <v>85</v>
      </c>
      <c r="C25" s="82">
        <v>10</v>
      </c>
      <c r="D25" s="82" t="s">
        <v>102</v>
      </c>
      <c r="E25" s="82" t="str">
        <f t="shared" si="0"/>
        <v>S10t</v>
      </c>
      <c r="F25" s="31" t="s">
        <v>17</v>
      </c>
      <c r="G25" s="31" t="s">
        <v>18</v>
      </c>
      <c r="H25" s="35">
        <v>1</v>
      </c>
      <c r="I25" s="33"/>
      <c r="J25" s="32" t="s">
        <v>19</v>
      </c>
      <c r="K25" s="34" t="s">
        <v>20</v>
      </c>
      <c r="L25" s="31">
        <v>2431654</v>
      </c>
      <c r="M25" s="36">
        <v>18189</v>
      </c>
      <c r="N25" s="37">
        <f ca="1" t="shared" si="3"/>
        <v>62.2943189596167</v>
      </c>
      <c r="O25" s="31" t="s">
        <v>94</v>
      </c>
      <c r="P25" s="31" t="s">
        <v>125</v>
      </c>
      <c r="Q25" s="53" t="s">
        <v>184</v>
      </c>
      <c r="R25" s="85" t="s">
        <v>226</v>
      </c>
      <c r="S25" s="50" t="s">
        <v>203</v>
      </c>
      <c r="T25" s="56"/>
      <c r="U25" s="26" t="s">
        <v>200</v>
      </c>
      <c r="V25" s="50" t="s">
        <v>194</v>
      </c>
      <c r="W25" s="54"/>
      <c r="X25" s="59"/>
      <c r="Y25" s="54"/>
      <c r="Z25" s="59"/>
    </row>
    <row r="26" spans="1:26" ht="12">
      <c r="A26" s="81"/>
      <c r="B26" s="82" t="s">
        <v>85</v>
      </c>
      <c r="C26" s="82">
        <v>10</v>
      </c>
      <c r="D26" s="82" t="s">
        <v>87</v>
      </c>
      <c r="E26" s="82" t="str">
        <f t="shared" si="0"/>
        <v>S10u</v>
      </c>
      <c r="F26" s="31" t="s">
        <v>136</v>
      </c>
      <c r="G26" s="31" t="s">
        <v>29</v>
      </c>
      <c r="H26" s="35" t="s">
        <v>25</v>
      </c>
      <c r="I26" s="33"/>
      <c r="J26" s="32" t="s">
        <v>61</v>
      </c>
      <c r="K26" s="34" t="s">
        <v>30</v>
      </c>
      <c r="L26" s="31">
        <v>2504730</v>
      </c>
      <c r="M26" s="36">
        <v>24481</v>
      </c>
      <c r="N26" s="37">
        <f ca="1" t="shared" si="3"/>
        <v>45.06776180698152</v>
      </c>
      <c r="O26" s="31" t="s">
        <v>115</v>
      </c>
      <c r="P26" s="31"/>
      <c r="Q26" s="53" t="s">
        <v>185</v>
      </c>
      <c r="R26" s="85" t="s">
        <v>230</v>
      </c>
      <c r="S26" s="87" t="s">
        <v>199</v>
      </c>
      <c r="T26" s="56"/>
      <c r="U26" s="92" t="s">
        <v>201</v>
      </c>
      <c r="V26" s="87" t="s">
        <v>196</v>
      </c>
      <c r="W26" s="54"/>
      <c r="X26" s="59"/>
      <c r="Y26" s="54"/>
      <c r="Z26" s="59"/>
    </row>
    <row r="27" spans="1:26" ht="12">
      <c r="A27" s="81"/>
      <c r="B27" s="82" t="s">
        <v>85</v>
      </c>
      <c r="C27" s="82">
        <v>10</v>
      </c>
      <c r="D27" s="82" t="s">
        <v>99</v>
      </c>
      <c r="E27" s="82" t="str">
        <f t="shared" si="0"/>
        <v>S10v</v>
      </c>
      <c r="F27" s="31" t="s">
        <v>207</v>
      </c>
      <c r="G27" s="31" t="s">
        <v>133</v>
      </c>
      <c r="H27" s="35">
        <v>20</v>
      </c>
      <c r="I27" s="33"/>
      <c r="J27" s="32" t="s">
        <v>208</v>
      </c>
      <c r="K27" s="34" t="s">
        <v>209</v>
      </c>
      <c r="L27" s="31" t="s">
        <v>210</v>
      </c>
      <c r="M27" s="36">
        <v>30846</v>
      </c>
      <c r="N27" s="37">
        <f ca="1" t="shared" si="3"/>
        <v>27.641341546885695</v>
      </c>
      <c r="O27" s="31" t="s">
        <v>24</v>
      </c>
      <c r="P27" s="41"/>
      <c r="Q27" s="53" t="s">
        <v>211</v>
      </c>
      <c r="R27" s="85" t="s">
        <v>39</v>
      </c>
      <c r="S27" s="87" t="s">
        <v>196</v>
      </c>
      <c r="T27" s="56"/>
      <c r="U27" s="26" t="s">
        <v>202</v>
      </c>
      <c r="V27" s="50" t="s">
        <v>203</v>
      </c>
      <c r="W27" s="56"/>
      <c r="X27" s="59"/>
      <c r="Y27" s="56"/>
      <c r="Z27" s="59"/>
    </row>
    <row r="28" spans="1:26" ht="12">
      <c r="A28" s="81"/>
      <c r="B28" s="82"/>
      <c r="C28" s="82"/>
      <c r="D28" s="82"/>
      <c r="E28" s="82" t="s">
        <v>251</v>
      </c>
      <c r="F28" s="31" t="s">
        <v>249</v>
      </c>
      <c r="G28" s="31" t="s">
        <v>250</v>
      </c>
      <c r="H28" s="35"/>
      <c r="I28" s="33"/>
      <c r="J28" s="32"/>
      <c r="K28" s="34"/>
      <c r="L28" s="31"/>
      <c r="M28" s="36"/>
      <c r="N28" s="37"/>
      <c r="O28" s="31"/>
      <c r="P28" s="41"/>
      <c r="Q28" s="53"/>
      <c r="R28" s="85"/>
      <c r="S28" s="87"/>
      <c r="T28" s="56"/>
      <c r="V28" s="50"/>
      <c r="W28" s="56"/>
      <c r="X28" s="59"/>
      <c r="Y28" s="56"/>
      <c r="Z28" s="59"/>
    </row>
    <row r="29" spans="1:26" ht="12">
      <c r="A29" s="81"/>
      <c r="B29" s="82" t="s">
        <v>85</v>
      </c>
      <c r="C29" s="82">
        <v>10</v>
      </c>
      <c r="D29" s="82" t="s">
        <v>103</v>
      </c>
      <c r="E29" s="82" t="str">
        <f t="shared" si="0"/>
        <v>S10w</v>
      </c>
      <c r="F29" s="31" t="s">
        <v>21</v>
      </c>
      <c r="G29" s="31" t="s">
        <v>7</v>
      </c>
      <c r="H29" s="35">
        <v>19</v>
      </c>
      <c r="I29" s="33"/>
      <c r="J29" s="32" t="s">
        <v>22</v>
      </c>
      <c r="K29" s="34" t="s">
        <v>23</v>
      </c>
      <c r="L29" s="31">
        <v>2432099</v>
      </c>
      <c r="M29" s="36">
        <v>20991</v>
      </c>
      <c r="N29" s="37">
        <f ca="1" t="shared" si="3"/>
        <v>54.62286105407255</v>
      </c>
      <c r="O29" s="31" t="s">
        <v>101</v>
      </c>
      <c r="P29" s="41"/>
      <c r="Q29" s="53" t="s">
        <v>186</v>
      </c>
      <c r="R29" s="85" t="s">
        <v>229</v>
      </c>
      <c r="S29" s="98" t="s">
        <v>194</v>
      </c>
      <c r="T29" s="56"/>
      <c r="U29" s="26" t="s">
        <v>202</v>
      </c>
      <c r="V29" s="50" t="s">
        <v>203</v>
      </c>
      <c r="W29" s="56"/>
      <c r="X29" s="59"/>
      <c r="Y29" s="56"/>
      <c r="Z29" s="59"/>
    </row>
    <row r="30" spans="2:24" ht="12">
      <c r="B30" s="26" t="s">
        <v>85</v>
      </c>
      <c r="C30" s="26">
        <v>10</v>
      </c>
      <c r="D30" s="26" t="s">
        <v>179</v>
      </c>
      <c r="E30" s="26" t="str">
        <f t="shared" si="0"/>
        <v>S10x</v>
      </c>
      <c r="F30" s="65"/>
      <c r="G30" s="65"/>
      <c r="H30" s="65"/>
      <c r="I30" s="66"/>
      <c r="J30" s="65"/>
      <c r="K30" s="67"/>
      <c r="L30" s="65"/>
      <c r="M30" s="68"/>
      <c r="N30" s="69"/>
      <c r="O30" s="65"/>
      <c r="P30" s="65"/>
      <c r="Q30" s="65"/>
      <c r="R30" s="97"/>
      <c r="S30" s="97"/>
      <c r="T30" s="65"/>
      <c r="U30" s="65"/>
      <c r="V30" s="65"/>
      <c r="W30" s="65"/>
      <c r="X30" s="65"/>
    </row>
    <row r="31" spans="18:19" ht="12">
      <c r="R31" s="96"/>
      <c r="S31" s="96"/>
    </row>
    <row r="32" spans="17:23" ht="12">
      <c r="Q32" s="26" t="s">
        <v>172</v>
      </c>
      <c r="R32" s="92" t="s">
        <v>222</v>
      </c>
      <c r="S32" s="87" t="s">
        <v>199</v>
      </c>
      <c r="T32" s="98" t="s">
        <v>36</v>
      </c>
      <c r="U32" s="27" t="s">
        <v>223</v>
      </c>
      <c r="V32" s="26">
        <v>1</v>
      </c>
      <c r="W32" s="50" t="s">
        <v>194</v>
      </c>
    </row>
    <row r="33" spans="12:23" ht="12">
      <c r="L33" s="28"/>
      <c r="M33" s="28"/>
      <c r="N33" s="28"/>
      <c r="O33" s="28"/>
      <c r="R33" s="92" t="s">
        <v>224</v>
      </c>
      <c r="S33" s="50" t="s">
        <v>199</v>
      </c>
      <c r="T33" s="26" t="s">
        <v>24</v>
      </c>
      <c r="U33" s="27" t="s">
        <v>225</v>
      </c>
      <c r="V33" s="26">
        <v>2</v>
      </c>
      <c r="W33" s="50" t="s">
        <v>195</v>
      </c>
    </row>
    <row r="34" spans="18:23" ht="12">
      <c r="R34" s="92" t="s">
        <v>226</v>
      </c>
      <c r="S34" s="50" t="s">
        <v>203</v>
      </c>
      <c r="U34" s="27" t="s">
        <v>225</v>
      </c>
      <c r="V34" s="26">
        <v>3</v>
      </c>
      <c r="W34" s="87" t="s">
        <v>24</v>
      </c>
    </row>
    <row r="35" spans="18:23" ht="12">
      <c r="R35" s="92" t="s">
        <v>227</v>
      </c>
      <c r="S35" s="87" t="s">
        <v>199</v>
      </c>
      <c r="T35" s="26" t="s">
        <v>24</v>
      </c>
      <c r="U35" s="27" t="s">
        <v>225</v>
      </c>
      <c r="V35" s="26">
        <v>4</v>
      </c>
      <c r="W35" s="50" t="s">
        <v>199</v>
      </c>
    </row>
    <row r="36" spans="18:23" ht="12">
      <c r="R36" s="26" t="s">
        <v>228</v>
      </c>
      <c r="S36" s="87" t="s">
        <v>199</v>
      </c>
      <c r="U36" s="27" t="s">
        <v>225</v>
      </c>
      <c r="V36" s="26">
        <v>5</v>
      </c>
      <c r="W36" s="50" t="s">
        <v>203</v>
      </c>
    </row>
    <row r="37" spans="18:21" ht="12">
      <c r="R37" s="26" t="s">
        <v>229</v>
      </c>
      <c r="S37" s="98" t="s">
        <v>194</v>
      </c>
      <c r="U37" s="27" t="s">
        <v>223</v>
      </c>
    </row>
    <row r="38" spans="18:21" ht="12">
      <c r="R38" s="26" t="s">
        <v>230</v>
      </c>
      <c r="S38" s="87" t="s">
        <v>199</v>
      </c>
      <c r="U38" s="26" t="s">
        <v>223</v>
      </c>
    </row>
    <row r="39" ht="12">
      <c r="R39" s="26" t="s">
        <v>205</v>
      </c>
    </row>
    <row r="40" ht="12">
      <c r="R40" s="26" t="s">
        <v>39</v>
      </c>
    </row>
  </sheetData>
  <sheetProtection/>
  <autoFilter ref="A2:X30"/>
  <dataValidations count="4">
    <dataValidation type="list" allowBlank="1" showInputMessage="1" showErrorMessage="1" sqref="Q32 V16 V4 V20:V22 V6:V8 V11">
      <formula1>$T$32:$T$36</formula1>
    </dataValidation>
    <dataValidation type="list" allowBlank="1" showInputMessage="1" showErrorMessage="1" sqref="S27:S28 S20:S22 S9 S4 S6:S7 S11">
      <formula1>$W$32:$W$36</formula1>
    </dataValidation>
    <dataValidation type="list" allowBlank="1" showInputMessage="1" showErrorMessage="1" sqref="U20:U22 U16 U4 U6:U8 U11">
      <formula1>$R$32:$R$38</formula1>
    </dataValidation>
    <dataValidation type="list" allowBlank="1" showInputMessage="1" showErrorMessage="1" sqref="R3:R29">
      <formula1>$R$32:$R$40</formula1>
    </dataValidation>
  </dataValidations>
  <hyperlinks>
    <hyperlink ref="Q9" r:id="rId1" display="jmkers@home.nl"/>
    <hyperlink ref="Q3" r:id="rId2" display="raymondaalderink@live.nl"/>
    <hyperlink ref="Q6" r:id="rId3" display="jan.everlo@tiscali.nl"/>
    <hyperlink ref="Q7" r:id="rId4" display="p.hemmer@home.nl"/>
    <hyperlink ref="Q12" r:id="rId5" display="dikkepad71@hotmail.com"/>
    <hyperlink ref="Q14" r:id="rId6" display="j.b.kosterink@home.nl"/>
    <hyperlink ref="Q17" r:id="rId7" display="pjm.kroeze@hetnet.nl"/>
    <hyperlink ref="Q18" r:id="rId8" display="arno@natter.nl"/>
    <hyperlink ref="Q20" r:id="rId9" display="anneke.ok@keyaccess.nl"/>
    <hyperlink ref="Q24" r:id="rId10" display="moramuil@planet.nl"/>
    <hyperlink ref="Q26" r:id="rId11" display="liesbeth.rob@home.nl"/>
    <hyperlink ref="Q5" r:id="rId12" display="bartengelbertink@gmail.com"/>
    <hyperlink ref="Q27" r:id="rId13" display="mark.teuiten@gmail.com"/>
    <hyperlink ref="Q13" r:id="rId14" display="manonrob@home.nl"/>
    <hyperlink ref="Q16" r:id="rId15" display="afkrakers@home.nl"/>
    <hyperlink ref="Q23" r:id="rId16" display="boetjepoelman@hotmail.com"/>
    <hyperlink ref="Q21" r:id="rId17" display="bennadje@hotmail.com"/>
    <hyperlink ref="Q8" r:id="rId18" display="stefankim@home.nl"/>
    <hyperlink ref="Q19" r:id="rId19" display="stefanisnatter@hotmail.com"/>
  </hyperlinks>
  <printOptions/>
  <pageMargins left="0.4" right="0.23" top="1.27" bottom="0.65" header="0.68" footer="0.46"/>
  <pageSetup horizontalDpi="300" verticalDpi="300" orientation="landscape" paperSize="9" r:id="rId20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Raymond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officiële KNVB website. - Competities - Zoek op club - Stap - 29/09/2003 12:50:58 PM</dc:title>
  <dc:subject/>
  <dc:creator>Raymond Post</dc:creator>
  <cp:keywords/>
  <dc:description/>
  <cp:lastModifiedBy>lucciebear</cp:lastModifiedBy>
  <cp:lastPrinted>2010-12-11T14:25:10Z</cp:lastPrinted>
  <dcterms:created xsi:type="dcterms:W3CDTF">1997-08-21T21:20:52Z</dcterms:created>
  <dcterms:modified xsi:type="dcterms:W3CDTF">2012-02-03T13:57:25Z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